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P:\Amt12\Statistik\Abteilungsablage\Statistische Berichte\Statistisches Jahrbuch\Statja2024\"/>
    </mc:Choice>
  </mc:AlternateContent>
  <xr:revisionPtr revIDLastSave="0" documentId="13_ncr:1_{66191FB0-4F78-4292-B958-E6D0382594CD}" xr6:coauthVersionLast="47" xr6:coauthVersionMax="47" xr10:uidLastSave="{00000000-0000-0000-0000-000000000000}"/>
  <bookViews>
    <workbookView xWindow="-120" yWindow="-120" windowWidth="38640" windowHeight="21120" tabRatio="931" activeTab="5" xr2:uid="{00000000-000D-0000-FFFF-FFFF00000000}"/>
  </bookViews>
  <sheets>
    <sheet name="TAB601" sheetId="1" r:id="rId1"/>
    <sheet name="TAB601F" sheetId="13" r:id="rId2"/>
    <sheet name="Grafik601" sheetId="2" r:id="rId3"/>
    <sheet name="TAB602" sheetId="3" r:id="rId4"/>
    <sheet name="TAB603" sheetId="5" r:id="rId5"/>
    <sheet name="TAB604" sheetId="6" r:id="rId6"/>
    <sheet name="Grafik604" sheetId="7" r:id="rId7"/>
    <sheet name="TAB605" sheetId="8" r:id="rId8"/>
    <sheet name="TAB606" sheetId="9" r:id="rId9"/>
    <sheet name="Grafik606" sheetId="10" r:id="rId10"/>
    <sheet name="TAB607" sheetId="11" r:id="rId11"/>
    <sheet name="TAB608" sheetId="12" r:id="rId12"/>
  </sheets>
  <externalReferences>
    <externalReference r:id="rId13"/>
  </externalReferences>
  <definedNames>
    <definedName name="_xlnm.Print_Area" localSheetId="2">Grafik601!$A$1:$H$37</definedName>
    <definedName name="_xlnm.Print_Area" localSheetId="6">Grafik604!$A$1:$H$32</definedName>
    <definedName name="_xlnm.Print_Area" localSheetId="9">Grafik606!$A$1:$H$32</definedName>
    <definedName name="_xlnm.Print_Area" localSheetId="0">'TAB601'!$A$1:$J$52</definedName>
    <definedName name="_xlnm.Print_Area" localSheetId="1">TAB601F!$A$1:$J$30</definedName>
    <definedName name="_xlnm.Print_Area" localSheetId="3">'TAB602'!$A$1:$H$27</definedName>
    <definedName name="_xlnm.Print_Area" localSheetId="4">'TAB603'!$A$1:$H$47</definedName>
    <definedName name="_xlnm.Print_Area" localSheetId="5">'TAB604'!$A$1:$H$48</definedName>
    <definedName name="_xlnm.Print_Area" localSheetId="7">'TAB605'!$A$1:$H$42</definedName>
    <definedName name="_xlnm.Print_Area" localSheetId="8">'TAB606'!$A$1:$L$17</definedName>
    <definedName name="_xlnm.Print_Area" localSheetId="10">'TAB607'!$A$1:$L$20</definedName>
    <definedName name="_xlnm.Print_Area" localSheetId="11">'TAB608'!$A$1:$B$16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8" l="1"/>
  <c r="F26" i="8"/>
  <c r="D26" i="8"/>
  <c r="M20" i="13" l="1"/>
  <c r="N19" i="13" l="1"/>
  <c r="N20" i="13"/>
  <c r="M19" i="13"/>
  <c r="H24" i="3"/>
  <c r="G24" i="3"/>
  <c r="N18" i="13" l="1"/>
  <c r="M18" i="13"/>
  <c r="H23" i="8" l="1"/>
  <c r="F23" i="8"/>
  <c r="D23" i="8"/>
  <c r="N17" i="13" l="1"/>
  <c r="M17" i="13"/>
  <c r="I21" i="1" l="1"/>
  <c r="M25" i="1"/>
  <c r="M15" i="13" l="1"/>
  <c r="M16" i="13"/>
  <c r="N16" i="13"/>
  <c r="H22" i="8" l="1"/>
  <c r="F22" i="8"/>
  <c r="D22" i="8"/>
  <c r="H21" i="8" l="1"/>
  <c r="F21" i="8"/>
  <c r="D21" i="8"/>
  <c r="J15" i="13"/>
  <c r="N15" i="13"/>
  <c r="N10" i="13"/>
  <c r="N11" i="13"/>
  <c r="N12" i="13"/>
  <c r="N13" i="13"/>
  <c r="N14" i="13"/>
  <c r="M10" i="13"/>
  <c r="M11" i="13"/>
  <c r="M12" i="13"/>
  <c r="M13" i="13"/>
  <c r="M14" i="13"/>
  <c r="N9" i="13"/>
  <c r="M9" i="13"/>
  <c r="N8" i="13"/>
  <c r="M8" i="13"/>
  <c r="J8" i="13"/>
  <c r="I8" i="13"/>
  <c r="J9" i="13"/>
  <c r="I9" i="13"/>
  <c r="J14" i="13"/>
  <c r="I14" i="13"/>
  <c r="J13" i="13"/>
  <c r="I13" i="13"/>
  <c r="J12" i="13"/>
  <c r="I12" i="13"/>
  <c r="J11" i="13"/>
  <c r="I11" i="13"/>
  <c r="J10" i="13"/>
  <c r="I10" i="13"/>
  <c r="N10" i="1"/>
  <c r="N11" i="1"/>
  <c r="N12" i="1"/>
  <c r="N13" i="1"/>
  <c r="N14" i="1"/>
  <c r="M10" i="1"/>
  <c r="M11" i="1"/>
  <c r="M12" i="1"/>
  <c r="M13" i="1"/>
  <c r="M14" i="1"/>
  <c r="J10" i="1"/>
  <c r="J11" i="1"/>
  <c r="J12" i="1"/>
  <c r="J13" i="1"/>
  <c r="J14" i="1"/>
  <c r="J15" i="1"/>
  <c r="I10" i="1"/>
  <c r="I11" i="1"/>
  <c r="I12" i="1"/>
  <c r="I13" i="1"/>
  <c r="I14" i="1"/>
  <c r="I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I16" i="1"/>
  <c r="I17" i="1"/>
  <c r="I18" i="1"/>
  <c r="I19" i="1"/>
  <c r="I20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N16" i="1"/>
  <c r="N17" i="1"/>
  <c r="N18" i="1"/>
  <c r="N19" i="1"/>
  <c r="M16" i="1"/>
  <c r="M17" i="1"/>
  <c r="M18" i="1"/>
  <c r="M19" i="1"/>
  <c r="N20" i="1"/>
  <c r="M20" i="1"/>
  <c r="G19" i="8"/>
  <c r="H19" i="8" s="1"/>
  <c r="F19" i="8"/>
  <c r="D19" i="8"/>
  <c r="N15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M15" i="1"/>
  <c r="M21" i="1"/>
  <c r="M22" i="1"/>
  <c r="M23" i="1"/>
  <c r="M24" i="1"/>
  <c r="M26" i="1"/>
  <c r="M27" i="1"/>
  <c r="M28" i="1"/>
  <c r="M29" i="1"/>
  <c r="M30" i="1"/>
  <c r="M31" i="1"/>
  <c r="M32" i="1"/>
  <c r="M33" i="1"/>
  <c r="M34" i="1"/>
  <c r="M35" i="1"/>
  <c r="M37" i="1"/>
  <c r="M38" i="1"/>
  <c r="M39" i="1"/>
  <c r="M40" i="1"/>
  <c r="M41" i="1"/>
  <c r="M36" i="1"/>
  <c r="J35" i="1"/>
  <c r="J36" i="1"/>
  <c r="I36" i="1"/>
  <c r="G18" i="8"/>
  <c r="H18" i="8" s="1"/>
  <c r="F18" i="8"/>
  <c r="D18" i="8"/>
  <c r="G17" i="8"/>
  <c r="H17" i="8"/>
  <c r="F17" i="8"/>
  <c r="D17" i="8"/>
  <c r="H20" i="8"/>
  <c r="G16" i="8"/>
  <c r="H16" i="8" s="1"/>
  <c r="F16" i="8"/>
  <c r="D16" i="8"/>
  <c r="J38" i="1"/>
  <c r="J39" i="1"/>
  <c r="J40" i="1"/>
  <c r="J41" i="1"/>
  <c r="F20" i="8"/>
  <c r="D15" i="8"/>
  <c r="H33" i="6"/>
  <c r="I41" i="1"/>
  <c r="D14" i="8"/>
  <c r="H32" i="6"/>
  <c r="D8" i="8"/>
  <c r="F8" i="8"/>
  <c r="F9" i="8"/>
  <c r="F10" i="8"/>
  <c r="D20" i="8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G15" i="5"/>
  <c r="H22" i="5"/>
  <c r="F26" i="5"/>
  <c r="F27" i="5"/>
  <c r="F28" i="5"/>
  <c r="F29" i="5"/>
  <c r="F30" i="5"/>
  <c r="I37" i="1"/>
  <c r="J37" i="1"/>
  <c r="I38" i="1"/>
  <c r="I39" i="1"/>
  <c r="I40" i="1"/>
  <c r="H8" i="8"/>
  <c r="D9" i="8"/>
  <c r="F13" i="8"/>
  <c r="D13" i="8"/>
  <c r="H13" i="8"/>
  <c r="F12" i="8"/>
  <c r="D12" i="8"/>
  <c r="D11" i="8"/>
  <c r="F11" i="8"/>
  <c r="H11" i="8"/>
  <c r="H12" i="8"/>
  <c r="F14" i="8"/>
  <c r="H14" i="8"/>
  <c r="F15" i="8"/>
  <c r="H15" i="8"/>
  <c r="H9" i="8"/>
  <c r="H10" i="8" l="1"/>
  <c r="D10" i="8"/>
</calcChain>
</file>

<file path=xl/sharedStrings.xml><?xml version="1.0" encoding="utf-8"?>
<sst xmlns="http://schemas.openxmlformats.org/spreadsheetml/2006/main" count="267" uniqueCount="185">
  <si>
    <t>Jahr</t>
  </si>
  <si>
    <t>Kraftfahr-</t>
  </si>
  <si>
    <t>zeuge</t>
  </si>
  <si>
    <t>Krafträder</t>
  </si>
  <si>
    <t>Personen-</t>
  </si>
  <si>
    <t>Lastkraft</t>
  </si>
  <si>
    <t>Zugma-</t>
  </si>
  <si>
    <t>kraftwagen</t>
  </si>
  <si>
    <t>busse</t>
  </si>
  <si>
    <t>wagen</t>
  </si>
  <si>
    <t>schinen</t>
  </si>
  <si>
    <t>insgesamt</t>
  </si>
  <si>
    <t>je 1.000</t>
  </si>
  <si>
    <t>Einwohner</t>
  </si>
  <si>
    <t>Stadtteil</t>
  </si>
  <si>
    <t>Lastkraft-</t>
  </si>
  <si>
    <t>Schlierbach</t>
  </si>
  <si>
    <t>Altstadt</t>
  </si>
  <si>
    <t>Bergheim</t>
  </si>
  <si>
    <t>Weststadt</t>
  </si>
  <si>
    <t>Südstadt</t>
  </si>
  <si>
    <t>Rohrbach</t>
  </si>
  <si>
    <t>Kirchheim</t>
  </si>
  <si>
    <t>Pfaffengrund</t>
  </si>
  <si>
    <t>Wieblingen</t>
  </si>
  <si>
    <t>Neuenheim</t>
  </si>
  <si>
    <t>Boxberg</t>
  </si>
  <si>
    <t>Ziegelhausen</t>
  </si>
  <si>
    <t>Entwicklung der Verkehrsunfälle in Heidelberg seit 1987</t>
  </si>
  <si>
    <t>Verkehrs-</t>
  </si>
  <si>
    <t>darunter</t>
  </si>
  <si>
    <t>Durch</t>
  </si>
  <si>
    <t>Verletzte Personen</t>
  </si>
  <si>
    <t>Unfall-</t>
  </si>
  <si>
    <t>unfälle</t>
  </si>
  <si>
    <t>Kleinst-</t>
  </si>
  <si>
    <t>mit</t>
  </si>
  <si>
    <t>Verkehrsunfälle</t>
  </si>
  <si>
    <t>Insgesamt</t>
  </si>
  <si>
    <t>sach-</t>
  </si>
  <si>
    <t>getötete</t>
  </si>
  <si>
    <t>schwerverletzte</t>
  </si>
  <si>
    <t>schaden</t>
  </si>
  <si>
    <t>Personen</t>
  </si>
  <si>
    <t>Fußgänger</t>
  </si>
  <si>
    <t>davon nach...</t>
  </si>
  <si>
    <t xml:space="preserve">    Die Fahrzeugart "übrige Kraftfahrzeuge" besteht demnach nur noch aus einer Teilmenge der früheren Ergebnisse.</t>
  </si>
  <si>
    <t>Leistungen Omnibusse</t>
  </si>
  <si>
    <t>Kraftomni-</t>
  </si>
  <si>
    <t>Kraft-</t>
  </si>
  <si>
    <t>davon</t>
  </si>
  <si>
    <t>Nutz-</t>
  </si>
  <si>
    <t>räder</t>
  </si>
  <si>
    <t>privat</t>
  </si>
  <si>
    <t>Handschuhsheim</t>
  </si>
  <si>
    <t>Emmertgsrund</t>
  </si>
  <si>
    <t xml:space="preserve">    Zusammenfassung zu Gruppen basiert auf Grundlage des geltenden Typgenehmigungsrechts.</t>
  </si>
  <si>
    <t xml:space="preserve">    Schadstoffklassen wurden in Emissionsklassen umbenannt. Die Zuordnung der Emissionsklassen und deren </t>
  </si>
  <si>
    <t>PKW-Bestand in Heidelberg nach Emissionsgruppen seit 2006</t>
  </si>
  <si>
    <t>Euro 1</t>
  </si>
  <si>
    <t xml:space="preserve">     Ein Vergleich ist daher mit den Vorjahren nicht mehr möglich.</t>
  </si>
  <si>
    <t>Bahnstadt</t>
  </si>
  <si>
    <t>3) Im Jahr 2007 erfolgte eine europaweite Ausschreibung der Bus-Linienbündel Leimen, St.Ilgen - Sandhausen und Walldorf - Wiesloch.</t>
  </si>
  <si>
    <t xml:space="preserve">    Die Vergabe der Fahrleistungen auf diesen Linien erfolgte zum Winterfahrplanwechsel 2007/08 an Busverkehr Rhein-Neckar und Werner, ein Unternehmen der ABELLIO - Gruppe.</t>
  </si>
  <si>
    <t xml:space="preserve">    Durch diese Änderung erfolgte eine Anpassung bei dem Verteilungsschlüssel der beförderten Fahrgäste auf Bahn und Bus für das Kalenderjahr 2008.</t>
  </si>
  <si>
    <t>4) In den Jahren vor 2009 erfolgte die Ermittlung der Fahrgastzahlen auf der Grundlage der verkauften Fahrscheine. Für die Geschäftsjahre 2009/2010 und 2010/2011</t>
  </si>
  <si>
    <t xml:space="preserve">    wurden die Werte aus Verkehrserhebungen zu Grunde gelegt. </t>
  </si>
  <si>
    <t xml:space="preserve">Euro 2, Euro 3, Euro 4 </t>
  </si>
  <si>
    <t>Entwicklung des Kraftfahrzeugbestandes und -dichte in Heidelberg seit 1975</t>
  </si>
  <si>
    <t>Tabelle 601</t>
  </si>
  <si>
    <t>Wohnbe-</t>
  </si>
  <si>
    <t>völkerung</t>
  </si>
  <si>
    <t>Grafik 601</t>
  </si>
  <si>
    <t>Tabelle 602</t>
  </si>
  <si>
    <t>Tabelle 603</t>
  </si>
  <si>
    <t>Tabelle 604</t>
  </si>
  <si>
    <t>Grafik 604</t>
  </si>
  <si>
    <t>in Heidelberg nach beteiligten Personen seit 1987</t>
  </si>
  <si>
    <t>Tabelle 605</t>
  </si>
  <si>
    <t>absolut</t>
  </si>
  <si>
    <t>Schadstoffreduzierte Personen-</t>
  </si>
  <si>
    <t>kraftfahrzeuge insgesamt</t>
  </si>
  <si>
    <t>Tabelle 606</t>
  </si>
  <si>
    <t>Grafik 606</t>
  </si>
  <si>
    <t>Tabelle 607</t>
  </si>
  <si>
    <t>1) Stichtag 31. Dezember des Jahres</t>
  </si>
  <si>
    <t xml:space="preserve">    höchstens 8 Sitzplätzen außer dem Fahrersitz. Hierzu zählen auch Wohnmobile, Krankenwagen und andere Fahrzeuge</t>
  </si>
  <si>
    <t xml:space="preserve">    zur Personenbeförderung, die bisher den übrigen Kraftfahrzeugen zugeordnet wurden. Ist bei ihnen aus der EG-Tyggenehmigung</t>
  </si>
  <si>
    <t>Stadt Heidelberg</t>
  </si>
  <si>
    <t>Entwicklung der bei Verkehrsunfällen in Heidelberg beteiligten Personen</t>
  </si>
  <si>
    <t>1) Beteiligte an Straßenverkehrsunfällen mit Personenschaden beziehungsweise schwerwiegender Unfall mit Sachschaden.</t>
  </si>
  <si>
    <t>Leistungen
Straßenbahn</t>
  </si>
  <si>
    <t xml:space="preserve">Kraftfahrzeugbestand und -dichte in Heidelberg nach Stadtteilen </t>
  </si>
  <si>
    <t>1) Nutzfahrzeuge sind Kraftomnibusse, Lastkraftwagen, Zugmaschinen und übrige Kraftfahrzeuge.</t>
  </si>
  <si>
    <t>2) Andere Fahrzeuge und andere Mitfahrer.</t>
  </si>
  <si>
    <t>in Prozent</t>
  </si>
  <si>
    <t>3) Mit der EU-weiten Harmonisierung und Einführung neuer Fahrzeugdokumente zum 1.Oktober 2005 sind auch weitreichende</t>
  </si>
  <si>
    <t xml:space="preserve">    Veränderungen der Kfz-Statistiken verbunden.</t>
  </si>
  <si>
    <t>Tabelle 608</t>
  </si>
  <si>
    <t>Anzahl der Ausleihen</t>
  </si>
  <si>
    <t xml:space="preserve">     Ab 2006: Mit der Umsetzung der EU-Richtlinie 1999/37/EG werden auch Fahrzeuge mit besonderer Zweckbestimmung (Wohnmobile,</t>
  </si>
  <si>
    <t xml:space="preserve">                    Krankenwagen, Bestattungswagen und Beschussgeschützte Fahrzeuge) zu den Personenkraftwagen gezählt.</t>
  </si>
  <si>
    <t xml:space="preserve">     Bis 2007: nach dem Kraftfahrzeug-Standort; einschließlich Kraftfahrzeuge, die im entsprechenden Bezirk zugelassen wurden, deren </t>
  </si>
  <si>
    <t xml:space="preserve">                     Standort sich jedoch außerhalb des Kreises befand.</t>
  </si>
  <si>
    <t xml:space="preserve">                    angemeldete Fahrzeuge ohne vorübergehende Stilllegungen/Außerbetriebsetzungen.</t>
  </si>
  <si>
    <t xml:space="preserve">    Ein Vergleich mit den Vorjahren ist daher nicht möglich.</t>
  </si>
  <si>
    <t>und Fahrzeugarten seit 1987</t>
  </si>
  <si>
    <t xml:space="preserve">2) Bis 2000: Stichtag 01. Juli des Jahres; ab 2001: Stichtag 01. Januar des Jahres; </t>
  </si>
  <si>
    <t>Beteiligte Führer von ...</t>
  </si>
  <si>
    <t xml:space="preserve">    92/53/EWG erfaßt. Entsprechend dieser Richtlinie gehören zur neuen Klasse „M1" Fahrzeuge zur Personenbeförderung mit </t>
  </si>
  <si>
    <t xml:space="preserve">    lediglich die Fahrzeugklasse „M1" erkennbar, so werden sie der Fahrzeugart PKW zugeordnet.</t>
  </si>
  <si>
    <t xml:space="preserve">    Somit kann man die PKWs nur bedingt miteinander vergleichen.</t>
  </si>
  <si>
    <t>Kfz.</t>
  </si>
  <si>
    <t>PKW</t>
  </si>
  <si>
    <t>https://www.kba.de/DE/Statistik/Fahrzeuge/Bestand/ZulassungsbezirkeGemeinden/zulassungsbezirke_node.html</t>
  </si>
  <si>
    <t>Zahlen abrufbar unter:</t>
  </si>
  <si>
    <t>Fortsetzung der Tabelle siehe nächste Seite.</t>
  </si>
  <si>
    <t>Entwicklung des Kraftfahrzeugbestandes und -dichte in Heidelberg seit 2012</t>
  </si>
  <si>
    <t>daher als Amt 12 auch benannt</t>
  </si>
  <si>
    <t xml:space="preserve">2) Bevölkerung mit Hauptwohnsitz in Heidelberg, Eigene Fortschreibung zum 31. Dezember des Vorjahres.  </t>
  </si>
  <si>
    <t>Tabelle 601 Fortsetzung</t>
  </si>
  <si>
    <t>1) Stichtag jeweils 01. Januar des Jahres.</t>
  </si>
  <si>
    <t>2) Seit Januar 1995 werden Fahrzeuge zur Personenbeförderung nach EG- Richtlinie 70/156/EWG in der Fassung der Richtlinie</t>
  </si>
  <si>
    <t>4) Mit einberechnet sind die vorübergehend stillgelegten Kraftfahrzeuge.</t>
  </si>
  <si>
    <t>5) Ab 01. März 2007 nur noch angemeldete Fahrzeuge ohne vorübergehende Stilllegungen/Außerbetriebsetzungen.</t>
  </si>
  <si>
    <t>Eigene Berechnungen, StaLa berechnet vor 2008 auf Basis der Gemeinde-Zahlen.</t>
  </si>
  <si>
    <t xml:space="preserve">Jahr </t>
  </si>
  <si>
    <t>Beförderte Fahrgäste Omnibus</t>
  </si>
  <si>
    <t>Beförderte Fahrgäste Straßenbahn</t>
  </si>
  <si>
    <t>Krafträdern</t>
  </si>
  <si>
    <t>Fahrrädern</t>
  </si>
  <si>
    <t xml:space="preserve">       Außerbetriebsetzungen.</t>
  </si>
  <si>
    <t xml:space="preserve">  1) Kraftfahrzeuge: Ab 2008 nur noch angemeldete Fahrzeuge ohne vorübergehende Stilllegungen/</t>
  </si>
  <si>
    <t>Fahrgastentwicklung bei der Heidelberger Straßen- und Bergbahn AG (HSB)</t>
  </si>
  <si>
    <t>seit 1996</t>
  </si>
  <si>
    <r>
      <t>insgesamt</t>
    </r>
    <r>
      <rPr>
        <b/>
        <vertAlign val="superscript"/>
        <sz val="9"/>
        <rFont val="Noto Sans"/>
        <family val="2"/>
      </rPr>
      <t>1)</t>
    </r>
  </si>
  <si>
    <r>
      <t>insgesamt</t>
    </r>
    <r>
      <rPr>
        <b/>
        <vertAlign val="superscript"/>
        <sz val="9"/>
        <rFont val="Noto Sans"/>
        <family val="2"/>
      </rPr>
      <t>2)</t>
    </r>
  </si>
  <si>
    <r>
      <t xml:space="preserve">       </t>
    </r>
    <r>
      <rPr>
        <sz val="8"/>
        <rFont val="Noto Sans"/>
        <family val="2"/>
      </rPr>
      <t xml:space="preserve">Ab 2008: nach dem Wohnsitz des Halters beziehungsweise dem Firmensitz, der Niederlassung oder der Dienststelle. Nur noch </t>
    </r>
  </si>
  <si>
    <r>
      <t>Linien</t>
    </r>
    <r>
      <rPr>
        <vertAlign val="superscript"/>
        <sz val="9"/>
        <rFont val="Noto Sans"/>
        <family val="2"/>
      </rPr>
      <t>1)</t>
    </r>
  </si>
  <si>
    <r>
      <t>Linienlänge in Kilometern</t>
    </r>
    <r>
      <rPr>
        <vertAlign val="superscript"/>
        <sz val="9"/>
        <rFont val="Noto Sans"/>
        <family val="2"/>
      </rPr>
      <t>1)</t>
    </r>
  </si>
  <si>
    <r>
      <t>Betriebsstrecken-länge in Kilometern</t>
    </r>
    <r>
      <rPr>
        <vertAlign val="superscript"/>
        <sz val="9"/>
        <rFont val="Noto Sans"/>
        <family val="2"/>
      </rPr>
      <t>1)</t>
    </r>
  </si>
  <si>
    <r>
      <t>Anzahl Straßenbahnzüge</t>
    </r>
    <r>
      <rPr>
        <vertAlign val="superscript"/>
        <sz val="9"/>
        <rFont val="Noto Sans"/>
        <family val="2"/>
      </rPr>
      <t>1)</t>
    </r>
  </si>
  <si>
    <r>
      <t>Nutzwagenkilometer  in Tausend</t>
    </r>
    <r>
      <rPr>
        <vertAlign val="superscript"/>
        <sz val="9"/>
        <rFont val="Noto Sans"/>
        <family val="2"/>
      </rPr>
      <t>2)</t>
    </r>
  </si>
  <si>
    <r>
      <t>Platzkilometer in 1.000 Kilometer</t>
    </r>
    <r>
      <rPr>
        <vertAlign val="superscript"/>
        <sz val="9"/>
        <rFont val="Noto Sans"/>
        <family val="2"/>
      </rPr>
      <t>2)</t>
    </r>
  </si>
  <si>
    <r>
      <t>Beförderte Fahrgäste</t>
    </r>
    <r>
      <rPr>
        <vertAlign val="superscript"/>
        <sz val="9"/>
        <rFont val="Noto Sans"/>
        <family val="2"/>
      </rPr>
      <t>3)4)</t>
    </r>
  </si>
  <si>
    <r>
      <t>Linienlänge in
Kilometern</t>
    </r>
    <r>
      <rPr>
        <vertAlign val="superscript"/>
        <sz val="9"/>
        <rFont val="Noto Sans"/>
        <family val="2"/>
      </rPr>
      <t>1)</t>
    </r>
  </si>
  <si>
    <r>
      <t>Anzahl Omnibusse</t>
    </r>
    <r>
      <rPr>
        <vertAlign val="superscript"/>
        <sz val="9"/>
        <rFont val="Noto Sans"/>
        <family val="2"/>
      </rPr>
      <t>1)3)</t>
    </r>
  </si>
  <si>
    <r>
      <t>Nutzwagenkilometer
in Tausend</t>
    </r>
    <r>
      <rPr>
        <vertAlign val="superscript"/>
        <sz val="9"/>
        <rFont val="Noto Sans"/>
        <family val="2"/>
      </rPr>
      <t>2)</t>
    </r>
  </si>
  <si>
    <r>
      <t>Platzkilometer
in 1.000 Kilometer</t>
    </r>
    <r>
      <rPr>
        <vertAlign val="superscript"/>
        <sz val="9"/>
        <rFont val="Noto Sans"/>
        <family val="2"/>
      </rPr>
      <t>2)</t>
    </r>
  </si>
  <si>
    <r>
      <t>Jahr</t>
    </r>
    <r>
      <rPr>
        <b/>
        <vertAlign val="superscript"/>
        <sz val="10"/>
        <rFont val="Noto Sans"/>
        <family val="2"/>
      </rPr>
      <t>1)</t>
    </r>
  </si>
  <si>
    <r>
      <t>insgesamt</t>
    </r>
    <r>
      <rPr>
        <b/>
        <vertAlign val="superscript"/>
        <sz val="10"/>
        <rFont val="Noto Sans"/>
        <family val="2"/>
      </rPr>
      <t>2)</t>
    </r>
  </si>
  <si>
    <r>
      <t>und besser</t>
    </r>
    <r>
      <rPr>
        <b/>
        <vertAlign val="superscript"/>
        <sz val="10"/>
        <rFont val="Noto Sans"/>
        <family val="2"/>
      </rPr>
      <t>3)</t>
    </r>
  </si>
  <si>
    <r>
      <t>2007</t>
    </r>
    <r>
      <rPr>
        <vertAlign val="superscript"/>
        <sz val="9"/>
        <rFont val="Noto Sans"/>
        <family val="2"/>
      </rPr>
      <t>4)</t>
    </r>
  </si>
  <si>
    <r>
      <t>2008</t>
    </r>
    <r>
      <rPr>
        <vertAlign val="superscript"/>
        <sz val="9"/>
        <rFont val="Noto Sans"/>
        <family val="2"/>
      </rPr>
      <t>4)</t>
    </r>
  </si>
  <si>
    <r>
      <t>2009</t>
    </r>
    <r>
      <rPr>
        <vertAlign val="superscript"/>
        <sz val="9"/>
        <rFont val="Noto Sans"/>
        <family val="2"/>
      </rPr>
      <t>5)</t>
    </r>
  </si>
  <si>
    <r>
      <t>Entwicklung des Kraftfahrzeugbestandes</t>
    </r>
    <r>
      <rPr>
        <vertAlign val="superscript"/>
        <sz val="14"/>
        <color indexed="9"/>
        <rFont val="Noto Sans"/>
        <family val="2"/>
      </rPr>
      <t>1)</t>
    </r>
    <r>
      <rPr>
        <sz val="14"/>
        <color indexed="9"/>
        <rFont val="Noto Sans"/>
        <family val="2"/>
      </rPr>
      <t xml:space="preserve"> und der Verkehrsunfälle</t>
    </r>
  </si>
  <si>
    <r>
      <t>Sonstige</t>
    </r>
    <r>
      <rPr>
        <b/>
        <vertAlign val="superscript"/>
        <sz val="9"/>
        <rFont val="Noto Sans"/>
        <family val="2"/>
      </rPr>
      <t>2)</t>
    </r>
  </si>
  <si>
    <r>
      <t>beteiligte</t>
    </r>
    <r>
      <rPr>
        <b/>
        <vertAlign val="superscript"/>
        <sz val="9"/>
        <rFont val="Noto Sans"/>
        <family val="2"/>
      </rPr>
      <t>1)</t>
    </r>
  </si>
  <si>
    <r>
      <t>fahrzeuge</t>
    </r>
    <r>
      <rPr>
        <b/>
        <vertAlign val="superscript"/>
        <sz val="9"/>
        <rFont val="Noto Sans"/>
        <family val="2"/>
      </rPr>
      <t>1)</t>
    </r>
  </si>
  <si>
    <r>
      <t>Einwohner</t>
    </r>
    <r>
      <rPr>
        <b/>
        <vertAlign val="superscript"/>
        <sz val="9"/>
        <rFont val="Noto Sans"/>
        <family val="2"/>
      </rPr>
      <t>2)</t>
    </r>
  </si>
  <si>
    <t>seit 2015</t>
  </si>
  <si>
    <t>Ausleihen der Mietfahrräder des Anbieters VRNnextbike in Heidelberg</t>
  </si>
  <si>
    <t>seit 1975 bis 2011</t>
  </si>
  <si>
    <t>Entwicklung des Kraftfahrzeugbestandes und -dichte in Heidelberg</t>
  </si>
  <si>
    <t>Kfz. pro 1.000 Einwohner</t>
  </si>
  <si>
    <r>
      <t xml:space="preserve">in Euro </t>
    </r>
    <r>
      <rPr>
        <b/>
        <vertAlign val="superscript"/>
        <sz val="9"/>
        <rFont val="Noto Sans"/>
        <family val="2"/>
      </rPr>
      <t>1)</t>
    </r>
  </si>
  <si>
    <t>1) Beträge sind ab 2022 gerundet.</t>
  </si>
  <si>
    <t xml:space="preserve">Daten können aufgrund den Vorgaben zur Weiterverwendung hier nicht ausgewiesen werden. Bitte beachten Sie die Angaben in der ensprechenden PDF-Datei. </t>
  </si>
  <si>
    <r>
      <rPr>
        <b/>
        <sz val="8"/>
        <rFont val="Noto Sans"/>
        <family val="2"/>
      </rPr>
      <t xml:space="preserve">Quelle </t>
    </r>
    <r>
      <rPr>
        <sz val="8"/>
        <rFont val="Noto Sans"/>
        <family val="2"/>
      </rPr>
      <t>Statistisches Landesamt Baden-Württemberg und Amt für Stadtentwicklung und Statistik der Stadt Heidelberg, 2025.</t>
    </r>
  </si>
  <si>
    <r>
      <rPr>
        <b/>
        <sz val="8"/>
        <rFont val="Noto Sans"/>
        <family val="2"/>
      </rPr>
      <t xml:space="preserve">Quelle </t>
    </r>
    <r>
      <rPr>
        <sz val="8"/>
        <rFont val="Noto Sans"/>
        <family val="2"/>
      </rPr>
      <t>Statistisches Landesamt Baden-Württemberg und Amt für Stadtentwicklung und Statistik, 2025.</t>
    </r>
  </si>
  <si>
    <r>
      <rPr>
        <b/>
        <sz val="8"/>
        <rFont val="Noto Sans"/>
        <family val="2"/>
      </rPr>
      <t>Quelle</t>
    </r>
    <r>
      <rPr>
        <sz val="8"/>
        <rFont val="Noto Sans"/>
        <family val="2"/>
      </rPr>
      <t xml:space="preserve"> Kraftfahrt-Bundesamt für Kraftfahrzeuge und Amt für Stadtentwicklung Statistik für Einwohner, 2025.</t>
    </r>
  </si>
  <si>
    <r>
      <rPr>
        <b/>
        <sz val="8"/>
        <rFont val="Noto Sans"/>
        <family val="2"/>
      </rPr>
      <t>Quelle</t>
    </r>
    <r>
      <rPr>
        <sz val="8"/>
        <rFont val="Noto Sans"/>
        <family val="2"/>
      </rPr>
      <t xml:space="preserve"> Polizeidirektion Heidelberg, Verkehrsunfallstatistik bis 2012; ab 2013 Polizeidirektion Mannheim, Verkehrsunfallstatistik; 2025.</t>
    </r>
  </si>
  <si>
    <r>
      <rPr>
        <b/>
        <sz val="8"/>
        <rFont val="Noto Sans"/>
        <family val="2"/>
      </rPr>
      <t>Quelle</t>
    </r>
    <r>
      <rPr>
        <sz val="8"/>
        <rFont val="Noto Sans"/>
        <family val="2"/>
      </rPr>
      <t xml:space="preserve"> Statistisches Landesamt Baden-Württemberg, 2025.</t>
    </r>
  </si>
  <si>
    <r>
      <rPr>
        <b/>
        <sz val="8"/>
        <rFont val="Noto Sans"/>
        <family val="2"/>
      </rPr>
      <t>Quelle</t>
    </r>
    <r>
      <rPr>
        <sz val="8"/>
        <rFont val="Noto Sans"/>
        <family val="2"/>
      </rPr>
      <t xml:space="preserve"> Kraftfahrt-Bundesamt Flensburg, 2025.</t>
    </r>
  </si>
  <si>
    <r>
      <rPr>
        <b/>
        <sz val="8"/>
        <rFont val="Noto Sans"/>
        <family val="2"/>
      </rPr>
      <t>Quelle</t>
    </r>
    <r>
      <rPr>
        <sz val="8"/>
        <rFont val="Noto Sans"/>
        <family val="2"/>
      </rPr>
      <t xml:space="preserve"> Verkehrsverbund Rhein-Neckar GmbH, 2025.</t>
    </r>
  </si>
  <si>
    <t>2) Hierbei handelt es sich um Sollzahlen aus dem Interplan.</t>
  </si>
  <si>
    <t xml:space="preserve">2) Hierbei handelt es sich um Sollzahlen aus dem Interplan. </t>
  </si>
  <si>
    <t>Diese Tabelle orientiert sich an den Jahreszahlen der KFZ-Statistik, lediglich die Einwoher sind dem Vorjahr zu entnehmen!</t>
  </si>
  <si>
    <t>am 01. Januar 2025</t>
  </si>
  <si>
    <t>Ausgewählte Strukturdaten des Omnibusnetzes der Heidelberger Straßen- und Bergbahn AG (HSB) seit 2014</t>
  </si>
  <si>
    <r>
      <rPr>
        <b/>
        <sz val="8"/>
        <rFont val="Noto Sans"/>
        <family val="2"/>
      </rPr>
      <t>Quelle</t>
    </r>
    <r>
      <rPr>
        <sz val="8"/>
        <rFont val="Noto Sans"/>
        <family val="2"/>
      </rPr>
      <t xml:space="preserve"> Rhein-Neckar-Verkehr GmbH; Stand: 31. Dezember 2024; 2025.</t>
    </r>
  </si>
  <si>
    <t>Ausgewählte Strukturdaten des Straßenbahnnetzes der Heidelberger Straßen- und Bergbahn AG (HSB) seit 2014</t>
  </si>
  <si>
    <t>1) Verkehrsgebiet: Heidelberg, Eppelheim, Leimen / St.Ilgen.</t>
  </si>
  <si>
    <t>1) Verkehrsgebiet: Heidelberg, Neckargemünd, Wilhelmsfeld / Heiligkreuzsteinach.</t>
  </si>
  <si>
    <r>
      <rPr>
        <b/>
        <sz val="8"/>
        <rFont val="Noto Sans"/>
        <family val="2"/>
      </rPr>
      <t>Quelle</t>
    </r>
    <r>
      <rPr>
        <sz val="8"/>
        <rFont val="Noto Sans"/>
        <family val="2"/>
      </rPr>
      <t xml:space="preserve"> Rhein-Neckar-Verkehr GmbH; Stand:  31. Dezember 2024;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</si>
</sst>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\ "/>
    <numFmt numFmtId="165" formatCode="0\ "/>
    <numFmt numFmtId="166" formatCode="0.0\ "/>
    <numFmt numFmtId="167" formatCode="0.0"/>
    <numFmt numFmtId="168" formatCode="000"/>
    <numFmt numFmtId="169" formatCode="#,##0.0"/>
  </numFmts>
  <fonts count="23">
    <font>
      <sz val="9"/>
      <name val="Arial"/>
    </font>
    <font>
      <u/>
      <sz val="9"/>
      <color theme="10"/>
      <name val="Arial"/>
      <family val="2"/>
    </font>
    <font>
      <sz val="9"/>
      <name val="Noto Sans"/>
      <family val="2"/>
    </font>
    <font>
      <sz val="9"/>
      <name val="Arial"/>
      <family val="2"/>
    </font>
    <font>
      <b/>
      <sz val="14"/>
      <color theme="0"/>
      <name val="Noto Sans"/>
      <family val="2"/>
    </font>
    <font>
      <sz val="9"/>
      <color theme="0"/>
      <name val="Noto Sans"/>
      <family val="2"/>
    </font>
    <font>
      <sz val="14"/>
      <color theme="0"/>
      <name val="Noto Sans"/>
      <family val="2"/>
    </font>
    <font>
      <b/>
      <sz val="14"/>
      <name val="Noto Sans"/>
      <family val="2"/>
    </font>
    <font>
      <b/>
      <sz val="9"/>
      <name val="Noto Sans"/>
      <family val="2"/>
    </font>
    <font>
      <b/>
      <vertAlign val="superscript"/>
      <sz val="9"/>
      <name val="Noto Sans"/>
      <family val="2"/>
    </font>
    <font>
      <sz val="8"/>
      <name val="Noto Sans"/>
      <family val="2"/>
    </font>
    <font>
      <b/>
      <sz val="8"/>
      <name val="Noto Sans"/>
      <family val="2"/>
    </font>
    <font>
      <vertAlign val="superscript"/>
      <sz val="8"/>
      <name val="Noto Sans"/>
      <family val="2"/>
    </font>
    <font>
      <vertAlign val="superscript"/>
      <sz val="9"/>
      <name val="Noto Sans"/>
      <family val="2"/>
    </font>
    <font>
      <b/>
      <sz val="10"/>
      <name val="Noto Sans"/>
      <family val="2"/>
    </font>
    <font>
      <sz val="10"/>
      <name val="Noto Sans"/>
      <family val="2"/>
    </font>
    <font>
      <b/>
      <vertAlign val="superscript"/>
      <sz val="10"/>
      <name val="Noto Sans"/>
      <family val="2"/>
    </font>
    <font>
      <u/>
      <sz val="9"/>
      <color theme="10"/>
      <name val="Noto Sans"/>
      <family val="2"/>
    </font>
    <font>
      <vertAlign val="superscript"/>
      <sz val="14"/>
      <color indexed="9"/>
      <name val="Noto Sans"/>
      <family val="2"/>
    </font>
    <font>
      <sz val="14"/>
      <color indexed="9"/>
      <name val="Noto Sans"/>
      <family val="2"/>
    </font>
    <font>
      <sz val="9"/>
      <color rgb="FFFF0000"/>
      <name val="Noto Sans"/>
      <family val="2"/>
    </font>
    <font>
      <sz val="9"/>
      <name val="Arial"/>
      <family val="2"/>
    </font>
    <font>
      <sz val="11"/>
      <name val="Frutiger Next LT CE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005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21" fillId="0" borderId="0"/>
    <xf numFmtId="0" fontId="22" fillId="0" borderId="0"/>
  </cellStyleXfs>
  <cellXfs count="187">
    <xf numFmtId="0" fontId="0" fillId="0" borderId="0" xfId="0"/>
    <xf numFmtId="0" fontId="2" fillId="2" borderId="0" xfId="0" applyFont="1" applyFill="1"/>
    <xf numFmtId="0" fontId="4" fillId="4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vertical="center"/>
    </xf>
    <xf numFmtId="0" fontId="2" fillId="0" borderId="0" xfId="0" applyFont="1"/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right"/>
    </xf>
    <xf numFmtId="0" fontId="8" fillId="0" borderId="4" xfId="0" applyFont="1" applyFill="1" applyBorder="1" applyAlignment="1">
      <alignment horizontal="centerContinuous"/>
    </xf>
    <xf numFmtId="0" fontId="2" fillId="0" borderId="0" xfId="0" applyFont="1" applyAlignment="1">
      <alignment vertical="top" wrapText="1"/>
    </xf>
    <xf numFmtId="0" fontId="2" fillId="5" borderId="0" xfId="0" applyFont="1" applyFill="1" applyBorder="1" applyAlignment="1">
      <alignment horizontal="left" vertical="center"/>
    </xf>
    <xf numFmtId="3" fontId="2" fillId="5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vertical="center"/>
    </xf>
    <xf numFmtId="0" fontId="2" fillId="5" borderId="4" xfId="0" applyFont="1" applyFill="1" applyBorder="1" applyAlignment="1">
      <alignment horizontal="left" vertical="center"/>
    </xf>
    <xf numFmtId="3" fontId="2" fillId="5" borderId="4" xfId="0" applyNumberFormat="1" applyFont="1" applyFill="1" applyBorder="1" applyAlignment="1">
      <alignment vertical="center"/>
    </xf>
    <xf numFmtId="0" fontId="10" fillId="0" borderId="0" xfId="0" applyFont="1" applyFill="1" applyBorder="1"/>
    <xf numFmtId="0" fontId="2" fillId="0" borderId="0" xfId="0" applyFont="1" applyFill="1" applyBorder="1"/>
    <xf numFmtId="0" fontId="12" fillId="0" borderId="0" xfId="0" applyNumberFormat="1" applyFont="1" applyFill="1" applyBorder="1" applyAlignment="1"/>
    <xf numFmtId="0" fontId="10" fillId="0" borderId="0" xfId="0" applyNumberFormat="1" applyFont="1" applyFill="1" applyBorder="1" applyAlignment="1"/>
    <xf numFmtId="0" fontId="10" fillId="0" borderId="0" xfId="0" applyNumberFormat="1" applyFont="1" applyFill="1" applyBorder="1"/>
    <xf numFmtId="0" fontId="11" fillId="0" borderId="0" xfId="0" applyNumberFormat="1" applyFont="1" applyFill="1" applyBorder="1"/>
    <xf numFmtId="0" fontId="4" fillId="4" borderId="0" xfId="0" applyNumberFormat="1" applyFont="1" applyFill="1" applyBorder="1" applyAlignment="1">
      <alignment horizontal="left" vertical="center"/>
    </xf>
    <xf numFmtId="3" fontId="5" fillId="4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6" fillId="4" borderId="0" xfId="0" applyNumberFormat="1" applyFont="1" applyFill="1" applyBorder="1" applyAlignment="1">
      <alignment vertical="center"/>
    </xf>
    <xf numFmtId="3" fontId="2" fillId="0" borderId="0" xfId="0" applyNumberFormat="1" applyFont="1"/>
    <xf numFmtId="0" fontId="2" fillId="5" borderId="0" xfId="0" applyFont="1" applyFill="1" applyAlignment="1">
      <alignment horizontal="left" vertical="center"/>
    </xf>
    <xf numFmtId="3" fontId="2" fillId="5" borderId="0" xfId="0" applyNumberFormat="1" applyFont="1" applyFill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 applyBorder="1" applyAlignment="1">
      <alignment vertical="center"/>
    </xf>
    <xf numFmtId="0" fontId="10" fillId="0" borderId="0" xfId="0" applyFont="1"/>
    <xf numFmtId="0" fontId="5" fillId="4" borderId="0" xfId="0" applyFont="1" applyFill="1" applyBorder="1"/>
    <xf numFmtId="0" fontId="6" fillId="4" borderId="0" xfId="0" applyFont="1" applyFill="1" applyBorder="1" applyAlignment="1">
      <alignment vertical="center"/>
    </xf>
    <xf numFmtId="0" fontId="7" fillId="0" borderId="0" xfId="0" applyFont="1" applyFill="1" applyBorder="1"/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right" vertical="center"/>
    </xf>
    <xf numFmtId="3" fontId="2" fillId="5" borderId="0" xfId="0" applyNumberFormat="1" applyFont="1" applyFill="1" applyBorder="1"/>
    <xf numFmtId="0" fontId="2" fillId="0" borderId="0" xfId="0" applyFont="1" applyFill="1" applyBorder="1" applyAlignment="1">
      <alignment wrapText="1"/>
    </xf>
    <xf numFmtId="4" fontId="2" fillId="0" borderId="0" xfId="0" applyNumberFormat="1" applyFont="1" applyFill="1" applyBorder="1" applyAlignment="1">
      <alignment vertical="center"/>
    </xf>
    <xf numFmtId="0" fontId="2" fillId="5" borderId="0" xfId="0" applyFont="1" applyFill="1" applyBorder="1" applyAlignment="1">
      <alignment vertical="center" wrapText="1"/>
    </xf>
    <xf numFmtId="4" fontId="2" fillId="5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vertical="center" wrapText="1"/>
    </xf>
    <xf numFmtId="0" fontId="4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5" fillId="4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2" fillId="0" borderId="7" xfId="0" applyFont="1" applyBorder="1" applyAlignment="1">
      <alignment horizontal="left"/>
    </xf>
    <xf numFmtId="3" fontId="2" fillId="0" borderId="7" xfId="0" applyNumberFormat="1" applyFont="1" applyBorder="1" applyAlignment="1">
      <alignment horizontal="right"/>
    </xf>
    <xf numFmtId="3" fontId="2" fillId="0" borderId="7" xfId="0" applyNumberFormat="1" applyFont="1" applyBorder="1"/>
    <xf numFmtId="3" fontId="2" fillId="0" borderId="7" xfId="2" applyNumberFormat="1" applyFont="1" applyBorder="1"/>
    <xf numFmtId="0" fontId="2" fillId="0" borderId="7" xfId="0" applyFont="1" applyFill="1" applyBorder="1" applyAlignment="1">
      <alignment horizontal="left"/>
    </xf>
    <xf numFmtId="0" fontId="2" fillId="0" borderId="8" xfId="0" applyFont="1" applyBorder="1" applyAlignment="1">
      <alignment horizontal="left"/>
    </xf>
    <xf numFmtId="3" fontId="2" fillId="0" borderId="8" xfId="0" applyNumberFormat="1" applyFont="1" applyBorder="1"/>
    <xf numFmtId="3" fontId="2" fillId="0" borderId="9" xfId="0" applyNumberFormat="1" applyFont="1" applyBorder="1"/>
    <xf numFmtId="3" fontId="2" fillId="0" borderId="7" xfId="0" applyNumberFormat="1" applyFont="1" applyFill="1" applyBorder="1"/>
    <xf numFmtId="3" fontId="2" fillId="0" borderId="9" xfId="0" applyNumberFormat="1" applyFont="1" applyFill="1" applyBorder="1"/>
    <xf numFmtId="0" fontId="8" fillId="2" borderId="0" xfId="0" applyFont="1" applyFill="1"/>
    <xf numFmtId="0" fontId="14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right" vertical="center"/>
    </xf>
    <xf numFmtId="166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9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 wrapText="1"/>
    </xf>
    <xf numFmtId="3" fontId="2" fillId="5" borderId="0" xfId="0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3" fontId="2" fillId="0" borderId="4" xfId="0" applyNumberFormat="1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horizontal="right" vertical="center"/>
    </xf>
    <xf numFmtId="0" fontId="10" fillId="0" borderId="0" xfId="0" applyFont="1" applyBorder="1"/>
    <xf numFmtId="0" fontId="15" fillId="0" borderId="0" xfId="0" applyFont="1" applyBorder="1"/>
    <xf numFmtId="0" fontId="5" fillId="4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14" fillId="0" borderId="1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left"/>
    </xf>
    <xf numFmtId="0" fontId="14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horizontal="right" vertical="top"/>
    </xf>
    <xf numFmtId="0" fontId="14" fillId="0" borderId="2" xfId="0" applyNumberFormat="1" applyFont="1" applyFill="1" applyBorder="1" applyAlignment="1">
      <alignment horizontal="center"/>
    </xf>
    <xf numFmtId="0" fontId="16" fillId="0" borderId="4" xfId="0" applyFont="1" applyFill="1" applyBorder="1" applyAlignment="1">
      <alignment horizontal="left"/>
    </xf>
    <xf numFmtId="0" fontId="14" fillId="0" borderId="4" xfId="0" applyNumberFormat="1" applyFont="1" applyFill="1" applyBorder="1" applyAlignment="1">
      <alignment horizontal="right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2" fillId="5" borderId="0" xfId="0" applyNumberFormat="1" applyFont="1" applyFill="1" applyBorder="1" applyAlignment="1">
      <alignment horizontal="left"/>
    </xf>
    <xf numFmtId="3" fontId="2" fillId="5" borderId="0" xfId="0" applyNumberFormat="1" applyFont="1" applyFill="1" applyBorder="1" applyAlignment="1">
      <alignment horizontal="right"/>
    </xf>
    <xf numFmtId="167" fontId="2" fillId="5" borderId="0" xfId="0" applyNumberFormat="1" applyFont="1" applyFill="1" applyBorder="1" applyAlignment="1">
      <alignment horizontal="right"/>
    </xf>
    <xf numFmtId="2" fontId="2" fillId="0" borderId="0" xfId="0" applyNumberFormat="1" applyFont="1"/>
    <xf numFmtId="0" fontId="17" fillId="0" borderId="0" xfId="1" applyFont="1"/>
    <xf numFmtId="0" fontId="2" fillId="0" borderId="0" xfId="0" applyNumberFormat="1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right"/>
    </xf>
    <xf numFmtId="167" fontId="2" fillId="0" borderId="0" xfId="0" applyNumberFormat="1" applyFont="1" applyFill="1" applyBorder="1" applyAlignment="1">
      <alignment horizontal="right"/>
    </xf>
    <xf numFmtId="3" fontId="2" fillId="5" borderId="0" xfId="0" applyNumberFormat="1" applyFont="1" applyFill="1" applyBorder="1" applyAlignment="1"/>
    <xf numFmtId="3" fontId="2" fillId="0" borderId="0" xfId="0" applyNumberFormat="1" applyFont="1" applyFill="1" applyBorder="1" applyAlignment="1"/>
    <xf numFmtId="1" fontId="2" fillId="0" borderId="0" xfId="0" applyNumberFormat="1" applyFont="1"/>
    <xf numFmtId="167" fontId="2" fillId="0" borderId="0" xfId="0" applyNumberFormat="1" applyFont="1"/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3" fontId="2" fillId="0" borderId="0" xfId="0" applyNumberFormat="1" applyFont="1" applyFill="1" applyBorder="1"/>
    <xf numFmtId="164" fontId="2" fillId="0" borderId="0" xfId="0" applyNumberFormat="1" applyFont="1"/>
    <xf numFmtId="165" fontId="10" fillId="0" borderId="0" xfId="0" applyNumberFormat="1" applyFont="1" applyFill="1" applyBorder="1" applyAlignment="1"/>
    <xf numFmtId="0" fontId="10" fillId="0" borderId="0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8" fillId="0" borderId="0" xfId="0" applyFont="1"/>
    <xf numFmtId="3" fontId="2" fillId="5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164" fontId="2" fillId="0" borderId="0" xfId="0" applyNumberFormat="1" applyFont="1" applyAlignment="1">
      <alignment horizontal="left"/>
    </xf>
    <xf numFmtId="0" fontId="15" fillId="3" borderId="0" xfId="0" applyFont="1" applyFill="1" applyBorder="1" applyAlignment="1">
      <alignment horizontal="left"/>
    </xf>
    <xf numFmtId="164" fontId="10" fillId="0" borderId="0" xfId="0" applyNumberFormat="1" applyFont="1" applyFill="1" applyBorder="1"/>
    <xf numFmtId="0" fontId="8" fillId="0" borderId="4" xfId="0" applyFont="1" applyFill="1" applyBorder="1"/>
    <xf numFmtId="3" fontId="2" fillId="2" borderId="0" xfId="0" applyNumberFormat="1" applyFont="1" applyFill="1"/>
    <xf numFmtId="3" fontId="20" fillId="2" borderId="0" xfId="0" applyNumberFormat="1" applyFont="1" applyFill="1"/>
    <xf numFmtId="164" fontId="2" fillId="0" borderId="0" xfId="0" applyNumberFormat="1" applyFont="1" applyFill="1" applyBorder="1"/>
    <xf numFmtId="1" fontId="6" fillId="4" borderId="0" xfId="0" applyNumberFormat="1" applyFont="1" applyFill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168" fontId="2" fillId="5" borderId="1" xfId="0" applyNumberFormat="1" applyFont="1" applyFill="1" applyBorder="1" applyAlignment="1">
      <alignment horizontal="left" vertical="center"/>
    </xf>
    <xf numFmtId="3" fontId="2" fillId="5" borderId="1" xfId="0" applyNumberFormat="1" applyFont="1" applyFill="1" applyBorder="1" applyAlignment="1">
      <alignment vertical="center"/>
    </xf>
    <xf numFmtId="168" fontId="2" fillId="0" borderId="0" xfId="0" applyNumberFormat="1" applyFont="1" applyFill="1" applyBorder="1" applyAlignment="1">
      <alignment horizontal="left" vertical="center"/>
    </xf>
    <xf numFmtId="168" fontId="2" fillId="5" borderId="0" xfId="0" applyNumberFormat="1" applyFont="1" applyFill="1" applyBorder="1" applyAlignment="1">
      <alignment horizontal="left" vertical="center"/>
    </xf>
    <xf numFmtId="0" fontId="8" fillId="0" borderId="3" xfId="0" applyFont="1" applyFill="1" applyBorder="1" applyAlignment="1">
      <alignment vertical="center"/>
    </xf>
    <xf numFmtId="3" fontId="8" fillId="0" borderId="3" xfId="0" applyNumberFormat="1" applyFont="1" applyFill="1" applyBorder="1" applyAlignment="1">
      <alignment vertical="center"/>
    </xf>
    <xf numFmtId="0" fontId="15" fillId="0" borderId="0" xfId="0" applyFont="1" applyFill="1" applyBorder="1"/>
    <xf numFmtId="3" fontId="15" fillId="0" borderId="0" xfId="0" applyNumberFormat="1" applyFont="1" applyFill="1" applyBorder="1"/>
    <xf numFmtId="0" fontId="15" fillId="0" borderId="0" xfId="0" applyFont="1"/>
    <xf numFmtId="0" fontId="15" fillId="3" borderId="0" xfId="0" applyFont="1" applyFill="1" applyBorder="1" applyAlignment="1">
      <alignment horizontal="right"/>
    </xf>
    <xf numFmtId="3" fontId="2" fillId="0" borderId="0" xfId="0" applyNumberFormat="1" applyFont="1" applyBorder="1"/>
    <xf numFmtId="3" fontId="2" fillId="0" borderId="0" xfId="0" applyNumberFormat="1" applyFont="1" applyBorder="1" applyAlignment="1"/>
    <xf numFmtId="0" fontId="2" fillId="5" borderId="1" xfId="0" applyFont="1" applyFill="1" applyBorder="1" applyAlignment="1">
      <alignment horizontal="left" vertical="center"/>
    </xf>
    <xf numFmtId="0" fontId="10" fillId="0" borderId="0" xfId="0" applyFont="1" applyFill="1" applyBorder="1" applyAlignment="1"/>
    <xf numFmtId="0" fontId="6" fillId="4" borderId="0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6" fillId="4" borderId="0" xfId="0" applyFont="1" applyFill="1" applyAlignment="1"/>
    <xf numFmtId="0" fontId="6" fillId="4" borderId="0" xfId="0" applyNumberFormat="1" applyFont="1" applyFill="1" applyBorder="1" applyAlignment="1"/>
    <xf numFmtId="0" fontId="8" fillId="0" borderId="1" xfId="0" applyFont="1" applyFill="1" applyBorder="1" applyAlignment="1">
      <alignment horizontal="right" vertical="top"/>
    </xf>
    <xf numFmtId="0" fontId="14" fillId="0" borderId="1" xfId="0" applyFont="1" applyFill="1" applyBorder="1" applyAlignment="1">
      <alignment horizontal="left" vertical="top"/>
    </xf>
    <xf numFmtId="0" fontId="2" fillId="5" borderId="0" xfId="0" applyFont="1" applyFill="1" applyBorder="1" applyAlignment="1">
      <alignment vertical="top"/>
    </xf>
    <xf numFmtId="0" fontId="2" fillId="5" borderId="0" xfId="0" applyFont="1" applyFill="1" applyBorder="1" applyAlignment="1">
      <alignment vertical="center"/>
    </xf>
    <xf numFmtId="0" fontId="8" fillId="0" borderId="3" xfId="0" applyFont="1" applyBorder="1" applyAlignment="1">
      <alignment vertical="center"/>
    </xf>
    <xf numFmtId="3" fontId="8" fillId="0" borderId="3" xfId="0" applyNumberFormat="1" applyFont="1" applyBorder="1" applyAlignment="1">
      <alignment horizontal="right" vertical="center"/>
    </xf>
    <xf numFmtId="3" fontId="2" fillId="0" borderId="0" xfId="3" applyNumberFormat="1" applyFont="1" applyFill="1" applyBorder="1" applyAlignment="1">
      <alignment vertical="center"/>
    </xf>
    <xf numFmtId="3" fontId="2" fillId="0" borderId="0" xfId="3" applyNumberFormat="1" applyFont="1" applyFill="1" applyBorder="1" applyAlignment="1">
      <alignment horizontal="right" vertical="center"/>
    </xf>
    <xf numFmtId="0" fontId="10" fillId="2" borderId="0" xfId="0" applyFont="1" applyFill="1"/>
    <xf numFmtId="0" fontId="2" fillId="2" borderId="7" xfId="0" applyFont="1" applyFill="1" applyBorder="1" applyAlignment="1">
      <alignment horizontal="left"/>
    </xf>
    <xf numFmtId="3" fontId="2" fillId="2" borderId="7" xfId="0" applyNumberFormat="1" applyFont="1" applyFill="1" applyBorder="1"/>
    <xf numFmtId="3" fontId="8" fillId="0" borderId="0" xfId="3" applyNumberFormat="1" applyFont="1" applyFill="1" applyBorder="1" applyAlignment="1">
      <alignment vertical="center"/>
    </xf>
    <xf numFmtId="3" fontId="15" fillId="3" borderId="0" xfId="0" applyNumberFormat="1" applyFont="1" applyFill="1" applyBorder="1" applyAlignment="1">
      <alignment horizontal="left"/>
    </xf>
    <xf numFmtId="0" fontId="20" fillId="0" borderId="0" xfId="0" applyFont="1"/>
    <xf numFmtId="0" fontId="2" fillId="0" borderId="4" xfId="0" applyFont="1" applyFill="1" applyBorder="1" applyAlignment="1">
      <alignment horizontal="left" vertical="center"/>
    </xf>
    <xf numFmtId="0" fontId="2" fillId="5" borderId="4" xfId="0" applyNumberFormat="1" applyFont="1" applyFill="1" applyBorder="1" applyAlignment="1">
      <alignment horizontal="left"/>
    </xf>
    <xf numFmtId="3" fontId="2" fillId="5" borderId="4" xfId="0" applyNumberFormat="1" applyFont="1" applyFill="1" applyBorder="1" applyAlignment="1"/>
    <xf numFmtId="3" fontId="2" fillId="5" borderId="4" xfId="0" applyNumberFormat="1" applyFont="1" applyFill="1" applyBorder="1" applyAlignment="1">
      <alignment horizontal="right"/>
    </xf>
    <xf numFmtId="167" fontId="2" fillId="5" borderId="4" xfId="0" applyNumberFormat="1" applyFont="1" applyFill="1" applyBorder="1" applyAlignment="1">
      <alignment horizontal="right"/>
    </xf>
    <xf numFmtId="0" fontId="2" fillId="2" borderId="7" xfId="0" applyFont="1" applyFill="1" applyBorder="1"/>
    <xf numFmtId="0" fontId="6" fillId="4" borderId="0" xfId="0" applyFont="1" applyFill="1" applyBorder="1" applyAlignment="1">
      <alignment horizontal="left" wrapText="1"/>
    </xf>
    <xf numFmtId="0" fontId="6" fillId="4" borderId="0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</cellXfs>
  <cellStyles count="5">
    <cellStyle name="Komma" xfId="2" builtinId="3"/>
    <cellStyle name="Link" xfId="1" builtinId="8"/>
    <cellStyle name="Standard" xfId="0" builtinId="0"/>
    <cellStyle name="Standard 2" xfId="4" xr:uid="{17BB6635-647D-43CE-99D2-4A06E2B0B7F6}"/>
    <cellStyle name="Standard_TAB304" xfId="3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A50050"/>
      <color rgb="FF2361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63828586847204"/>
          <c:y val="6.0147451080810023E-2"/>
          <c:w val="0.76053867098388406"/>
          <c:h val="0.64884836763825571"/>
        </c:manualLayout>
      </c:layout>
      <c:barChart>
        <c:barDir val="col"/>
        <c:grouping val="clustered"/>
        <c:varyColors val="0"/>
        <c:ser>
          <c:idx val="1"/>
          <c:order val="0"/>
          <c:tx>
            <c:v>Kraftfahrzeuge insgesamt</c:v>
          </c:tx>
          <c:spPr>
            <a:solidFill>
              <a:srgbClr val="236192"/>
            </a:solidFill>
            <a:ln w="12700">
              <a:noFill/>
              <a:prstDash val="solid"/>
            </a:ln>
          </c:spPr>
          <c:invertIfNegative val="0"/>
          <c:cat>
            <c:numRef>
              <c:f>Grafik601!$K$3:$K$52</c:f>
              <c:numCache>
                <c:formatCode>General</c:formatCode>
                <c:ptCount val="5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</c:numCache>
            </c:numRef>
          </c:cat>
          <c:val>
            <c:numRef>
              <c:f>Grafik601!$M$3:$M$52</c:f>
              <c:numCache>
                <c:formatCode>#,##0</c:formatCode>
                <c:ptCount val="50"/>
                <c:pt idx="0">
                  <c:v>38892</c:v>
                </c:pt>
                <c:pt idx="1">
                  <c:v>41901</c:v>
                </c:pt>
                <c:pt idx="2">
                  <c:v>44580</c:v>
                </c:pt>
                <c:pt idx="3">
                  <c:v>47003</c:v>
                </c:pt>
                <c:pt idx="4">
                  <c:v>49512</c:v>
                </c:pt>
                <c:pt idx="5">
                  <c:v>50974</c:v>
                </c:pt>
                <c:pt idx="6">
                  <c:v>52757</c:v>
                </c:pt>
                <c:pt idx="7">
                  <c:v>54081</c:v>
                </c:pt>
                <c:pt idx="8">
                  <c:v>55807</c:v>
                </c:pt>
                <c:pt idx="9">
                  <c:v>56725</c:v>
                </c:pt>
                <c:pt idx="10">
                  <c:v>57871</c:v>
                </c:pt>
                <c:pt idx="11">
                  <c:v>60099</c:v>
                </c:pt>
                <c:pt idx="12">
                  <c:v>61670</c:v>
                </c:pt>
                <c:pt idx="13">
                  <c:v>63024</c:v>
                </c:pt>
                <c:pt idx="14">
                  <c:v>64394</c:v>
                </c:pt>
                <c:pt idx="15">
                  <c:v>66355</c:v>
                </c:pt>
                <c:pt idx="16">
                  <c:v>66859</c:v>
                </c:pt>
                <c:pt idx="17">
                  <c:v>67907</c:v>
                </c:pt>
                <c:pt idx="18">
                  <c:v>68216</c:v>
                </c:pt>
                <c:pt idx="19">
                  <c:v>67892</c:v>
                </c:pt>
                <c:pt idx="20">
                  <c:v>67926</c:v>
                </c:pt>
                <c:pt idx="21">
                  <c:v>68242</c:v>
                </c:pt>
                <c:pt idx="22">
                  <c:v>67890</c:v>
                </c:pt>
                <c:pt idx="23">
                  <c:v>67810</c:v>
                </c:pt>
                <c:pt idx="24">
                  <c:v>68493</c:v>
                </c:pt>
                <c:pt idx="25">
                  <c:v>68691</c:v>
                </c:pt>
                <c:pt idx="26">
                  <c:v>69690</c:v>
                </c:pt>
                <c:pt idx="27">
                  <c:v>70279</c:v>
                </c:pt>
                <c:pt idx="28">
                  <c:v>70355</c:v>
                </c:pt>
                <c:pt idx="29">
                  <c:v>70309</c:v>
                </c:pt>
                <c:pt idx="30">
                  <c:v>69395</c:v>
                </c:pt>
                <c:pt idx="31">
                  <c:v>68842</c:v>
                </c:pt>
                <c:pt idx="32">
                  <c:v>69118</c:v>
                </c:pt>
                <c:pt idx="33">
                  <c:v>61725</c:v>
                </c:pt>
                <c:pt idx="34">
                  <c:v>61855</c:v>
                </c:pt>
                <c:pt idx="35">
                  <c:v>62391</c:v>
                </c:pt>
                <c:pt idx="36">
                  <c:v>62712</c:v>
                </c:pt>
                <c:pt idx="37">
                  <c:v>63558</c:v>
                </c:pt>
                <c:pt idx="38">
                  <c:v>64437</c:v>
                </c:pt>
                <c:pt idx="39">
                  <c:v>65478</c:v>
                </c:pt>
                <c:pt idx="40">
                  <c:v>66370</c:v>
                </c:pt>
                <c:pt idx="41">
                  <c:v>67053</c:v>
                </c:pt>
                <c:pt idx="42">
                  <c:v>68107</c:v>
                </c:pt>
                <c:pt idx="43">
                  <c:v>69063</c:v>
                </c:pt>
                <c:pt idx="44">
                  <c:v>69544</c:v>
                </c:pt>
                <c:pt idx="45">
                  <c:v>70081</c:v>
                </c:pt>
                <c:pt idx="46">
                  <c:v>71203</c:v>
                </c:pt>
                <c:pt idx="47">
                  <c:v>71123</c:v>
                </c:pt>
                <c:pt idx="48">
                  <c:v>71099</c:v>
                </c:pt>
                <c:pt idx="49">
                  <c:v>71389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39-4AAE-B391-5E4297675F69}"/>
            </c:ext>
          </c:extLst>
        </c:ser>
        <c:ser>
          <c:idx val="2"/>
          <c:order val="1"/>
          <c:tx>
            <c:v>Einwohner insgesamt</c:v>
          </c:tx>
          <c:spPr>
            <a:solidFill>
              <a:srgbClr val="A50050"/>
            </a:solidFill>
            <a:ln w="12700">
              <a:noFill/>
              <a:prstDash val="solid"/>
            </a:ln>
          </c:spPr>
          <c:invertIfNegative val="0"/>
          <c:cat>
            <c:numRef>
              <c:f>Grafik601!$K$3:$K$52</c:f>
              <c:numCache>
                <c:formatCode>General</c:formatCode>
                <c:ptCount val="5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</c:numCache>
            </c:numRef>
          </c:cat>
          <c:val>
            <c:numRef>
              <c:f>Grafik601!$L$3:$L$52</c:f>
              <c:numCache>
                <c:formatCode>#,##0</c:formatCode>
                <c:ptCount val="50"/>
                <c:pt idx="0">
                  <c:v>129368</c:v>
                </c:pt>
                <c:pt idx="1">
                  <c:v>129361</c:v>
                </c:pt>
                <c:pt idx="2">
                  <c:v>129179</c:v>
                </c:pt>
                <c:pt idx="3">
                  <c:v>128064</c:v>
                </c:pt>
                <c:pt idx="4">
                  <c:v>128773</c:v>
                </c:pt>
                <c:pt idx="5">
                  <c:v>133227</c:v>
                </c:pt>
                <c:pt idx="6">
                  <c:v>134386</c:v>
                </c:pt>
                <c:pt idx="7">
                  <c:v>134575</c:v>
                </c:pt>
                <c:pt idx="8">
                  <c:v>133437</c:v>
                </c:pt>
                <c:pt idx="9">
                  <c:v>133693</c:v>
                </c:pt>
                <c:pt idx="10">
                  <c:v>134724</c:v>
                </c:pt>
                <c:pt idx="11">
                  <c:v>136227</c:v>
                </c:pt>
                <c:pt idx="12">
                  <c:v>128609</c:v>
                </c:pt>
                <c:pt idx="13">
                  <c:v>131429</c:v>
                </c:pt>
                <c:pt idx="14">
                  <c:v>134496</c:v>
                </c:pt>
                <c:pt idx="15">
                  <c:v>136796</c:v>
                </c:pt>
                <c:pt idx="16">
                  <c:v>139392</c:v>
                </c:pt>
                <c:pt idx="17">
                  <c:v>140282</c:v>
                </c:pt>
                <c:pt idx="18">
                  <c:v>139429</c:v>
                </c:pt>
                <c:pt idx="19">
                  <c:v>138964</c:v>
                </c:pt>
                <c:pt idx="20">
                  <c:v>138781</c:v>
                </c:pt>
                <c:pt idx="21">
                  <c:v>138869</c:v>
                </c:pt>
                <c:pt idx="22">
                  <c:v>139941</c:v>
                </c:pt>
                <c:pt idx="23">
                  <c:v>139285</c:v>
                </c:pt>
                <c:pt idx="24">
                  <c:v>139672</c:v>
                </c:pt>
                <c:pt idx="25">
                  <c:v>140259</c:v>
                </c:pt>
                <c:pt idx="26">
                  <c:v>141509</c:v>
                </c:pt>
                <c:pt idx="27">
                  <c:v>142575</c:v>
                </c:pt>
                <c:pt idx="28">
                  <c:v>142959</c:v>
                </c:pt>
                <c:pt idx="29">
                  <c:v>143123</c:v>
                </c:pt>
                <c:pt idx="30">
                  <c:v>142993</c:v>
                </c:pt>
                <c:pt idx="31">
                  <c:v>144634</c:v>
                </c:pt>
                <c:pt idx="32">
                  <c:v>145311</c:v>
                </c:pt>
                <c:pt idx="33">
                  <c:v>145642</c:v>
                </c:pt>
                <c:pt idx="34">
                  <c:v>146466</c:v>
                </c:pt>
                <c:pt idx="35">
                  <c:v>147312</c:v>
                </c:pt>
                <c:pt idx="36">
                  <c:v>148415</c:v>
                </c:pt>
                <c:pt idx="37">
                  <c:v>150335</c:v>
                </c:pt>
                <c:pt idx="38">
                  <c:v>152113</c:v>
                </c:pt>
                <c:pt idx="39">
                  <c:v>154715</c:v>
                </c:pt>
                <c:pt idx="40">
                  <c:v>156267</c:v>
                </c:pt>
                <c:pt idx="41">
                  <c:v>159914</c:v>
                </c:pt>
                <c:pt idx="42">
                  <c:v>160601</c:v>
                </c:pt>
                <c:pt idx="43">
                  <c:v>160355</c:v>
                </c:pt>
                <c:pt idx="44">
                  <c:v>161485</c:v>
                </c:pt>
                <c:pt idx="45">
                  <c:v>158741</c:v>
                </c:pt>
                <c:pt idx="46">
                  <c:v>159245</c:v>
                </c:pt>
                <c:pt idx="47">
                  <c:v>154570</c:v>
                </c:pt>
                <c:pt idx="48">
                  <c:v>155175</c:v>
                </c:pt>
                <c:pt idx="49">
                  <c:v>155756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39-4AAE-B391-5E4297675F69}"/>
            </c:ext>
          </c:extLst>
        </c:ser>
        <c:ser>
          <c:idx val="3"/>
          <c:order val="2"/>
          <c:tx>
            <c:v>Pkw insgesamt</c:v>
          </c:tx>
          <c:spPr>
            <a:solidFill>
              <a:srgbClr val="FFC845"/>
            </a:solidFill>
            <a:ln w="12700">
              <a:noFill/>
              <a:prstDash val="solid"/>
            </a:ln>
          </c:spPr>
          <c:invertIfNegative val="0"/>
          <c:cat>
            <c:numRef>
              <c:f>Grafik601!$K$3:$K$52</c:f>
              <c:numCache>
                <c:formatCode>General</c:formatCode>
                <c:ptCount val="5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</c:numCache>
            </c:numRef>
          </c:cat>
          <c:val>
            <c:numRef>
              <c:f>Grafik601!$N$3:$N$52</c:f>
              <c:numCache>
                <c:formatCode>#,##0</c:formatCode>
                <c:ptCount val="50"/>
                <c:pt idx="0">
                  <c:v>32192</c:v>
                </c:pt>
                <c:pt idx="1">
                  <c:v>37774</c:v>
                </c:pt>
                <c:pt idx="2">
                  <c:v>40272</c:v>
                </c:pt>
                <c:pt idx="3">
                  <c:v>42547</c:v>
                </c:pt>
                <c:pt idx="4">
                  <c:v>44800</c:v>
                </c:pt>
                <c:pt idx="5">
                  <c:v>45883</c:v>
                </c:pt>
                <c:pt idx="6">
                  <c:v>47271</c:v>
                </c:pt>
                <c:pt idx="7">
                  <c:v>48238</c:v>
                </c:pt>
                <c:pt idx="8">
                  <c:v>49590</c:v>
                </c:pt>
                <c:pt idx="9">
                  <c:v>50226</c:v>
                </c:pt>
                <c:pt idx="10">
                  <c:v>51281</c:v>
                </c:pt>
                <c:pt idx="11">
                  <c:v>53398</c:v>
                </c:pt>
                <c:pt idx="12">
                  <c:v>55019</c:v>
                </c:pt>
                <c:pt idx="13">
                  <c:v>56258</c:v>
                </c:pt>
                <c:pt idx="14">
                  <c:v>57534</c:v>
                </c:pt>
                <c:pt idx="15">
                  <c:v>59326</c:v>
                </c:pt>
                <c:pt idx="16">
                  <c:v>59781</c:v>
                </c:pt>
                <c:pt idx="17">
                  <c:v>60594</c:v>
                </c:pt>
                <c:pt idx="18">
                  <c:v>60717</c:v>
                </c:pt>
                <c:pt idx="19">
                  <c:v>60287</c:v>
                </c:pt>
                <c:pt idx="20">
                  <c:v>60231</c:v>
                </c:pt>
                <c:pt idx="21">
                  <c:v>60369</c:v>
                </c:pt>
                <c:pt idx="22">
                  <c:v>59806</c:v>
                </c:pt>
                <c:pt idx="23">
                  <c:v>59548</c:v>
                </c:pt>
                <c:pt idx="24">
                  <c:v>59944</c:v>
                </c:pt>
                <c:pt idx="25">
                  <c:v>60023</c:v>
                </c:pt>
                <c:pt idx="26">
                  <c:v>60921</c:v>
                </c:pt>
                <c:pt idx="27">
                  <c:v>61321</c:v>
                </c:pt>
                <c:pt idx="28">
                  <c:v>61317</c:v>
                </c:pt>
                <c:pt idx="29">
                  <c:v>61244</c:v>
                </c:pt>
                <c:pt idx="30">
                  <c:v>60370</c:v>
                </c:pt>
                <c:pt idx="31">
                  <c:v>60525</c:v>
                </c:pt>
                <c:pt idx="32">
                  <c:v>60804</c:v>
                </c:pt>
                <c:pt idx="33">
                  <c:v>54179</c:v>
                </c:pt>
                <c:pt idx="34">
                  <c:v>54184</c:v>
                </c:pt>
                <c:pt idx="35">
                  <c:v>54599</c:v>
                </c:pt>
                <c:pt idx="36">
                  <c:v>54809</c:v>
                </c:pt>
                <c:pt idx="37">
                  <c:v>55499</c:v>
                </c:pt>
                <c:pt idx="38">
                  <c:v>56236</c:v>
                </c:pt>
                <c:pt idx="39">
                  <c:v>57141</c:v>
                </c:pt>
                <c:pt idx="40">
                  <c:v>57885</c:v>
                </c:pt>
                <c:pt idx="41">
                  <c:v>58389</c:v>
                </c:pt>
                <c:pt idx="42">
                  <c:v>59202</c:v>
                </c:pt>
                <c:pt idx="43">
                  <c:v>59986</c:v>
                </c:pt>
                <c:pt idx="44">
                  <c:v>60415</c:v>
                </c:pt>
                <c:pt idx="45">
                  <c:v>60719</c:v>
                </c:pt>
                <c:pt idx="46">
                  <c:v>61550</c:v>
                </c:pt>
                <c:pt idx="47">
                  <c:v>61361</c:v>
                </c:pt>
                <c:pt idx="48">
                  <c:v>61102</c:v>
                </c:pt>
                <c:pt idx="49">
                  <c:v>61217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39-4AAE-B391-5E4297675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8605912"/>
        <c:axId val="1"/>
      </c:barChart>
      <c:lineChart>
        <c:grouping val="standard"/>
        <c:varyColors val="0"/>
        <c:ser>
          <c:idx val="0"/>
          <c:order val="3"/>
          <c:tx>
            <c:strRef>
              <c:f>Grafik601!$O$2:$O$2</c:f>
              <c:strCache>
                <c:ptCount val="1"/>
                <c:pt idx="0">
                  <c:v>Kfz. pro 1.000 Einwohner</c:v>
                </c:pt>
              </c:strCache>
            </c:strRef>
          </c:tx>
          <c:spPr>
            <a:ln w="12700">
              <a:solidFill>
                <a:srgbClr val="75787B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75787B"/>
              </a:solidFill>
              <a:ln>
                <a:solidFill>
                  <a:srgbClr val="75787B"/>
                </a:solidFill>
                <a:prstDash val="solid"/>
              </a:ln>
            </c:spPr>
          </c:marker>
          <c:cat>
            <c:numRef>
              <c:f>Grafik601!$K$3:$K$47</c:f>
              <c:numCache>
                <c:formatCode>General</c:formatCode>
                <c:ptCount val="45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</c:numCache>
            </c:numRef>
          </c:cat>
          <c:val>
            <c:numRef>
              <c:f>Grafik601!$O$3:$O$52</c:f>
              <c:numCache>
                <c:formatCode>#,##0</c:formatCode>
                <c:ptCount val="50"/>
                <c:pt idx="0">
                  <c:v>291</c:v>
                </c:pt>
                <c:pt idx="1">
                  <c:v>323.889988250572</c:v>
                </c:pt>
                <c:pt idx="2">
                  <c:v>344.61700203307026</c:v>
                </c:pt>
                <c:pt idx="3">
                  <c:v>363.85945083953277</c:v>
                </c:pt>
                <c:pt idx="4">
                  <c:v>386.61919040479762</c:v>
                </c:pt>
                <c:pt idx="5">
                  <c:v>395.84384925411382</c:v>
                </c:pt>
                <c:pt idx="6">
                  <c:v>395.99330466046672</c:v>
                </c:pt>
                <c:pt idx="7">
                  <c:v>402.43031268138049</c:v>
                </c:pt>
                <c:pt idx="8">
                  <c:v>414.69069292216238</c:v>
                </c:pt>
                <c:pt idx="9">
                  <c:v>425.1069793235759</c:v>
                </c:pt>
                <c:pt idx="10">
                  <c:v>432.86484707501512</c:v>
                </c:pt>
                <c:pt idx="11">
                  <c:v>446.08978355749531</c:v>
                </c:pt>
                <c:pt idx="12">
                  <c:v>452.70027233955091</c:v>
                </c:pt>
                <c:pt idx="13">
                  <c:v>490.04346507631658</c:v>
                </c:pt>
                <c:pt idx="14">
                  <c:v>489.9527501540756</c:v>
                </c:pt>
                <c:pt idx="15">
                  <c:v>493.36039733523671</c:v>
                </c:pt>
                <c:pt idx="16">
                  <c:v>488.74967104301294</c:v>
                </c:pt>
                <c:pt idx="17">
                  <c:v>487.16569100091829</c:v>
                </c:pt>
                <c:pt idx="18">
                  <c:v>486.27764075219915</c:v>
                </c:pt>
                <c:pt idx="19">
                  <c:v>486.92883116137961</c:v>
                </c:pt>
                <c:pt idx="20">
                  <c:v>488.80285541579116</c:v>
                </c:pt>
                <c:pt idx="21">
                  <c:v>491.72437149177483</c:v>
                </c:pt>
                <c:pt idx="22">
                  <c:v>488.87800733064972</c:v>
                </c:pt>
                <c:pt idx="23">
                  <c:v>484.56135085500318</c:v>
                </c:pt>
                <c:pt idx="24">
                  <c:v>491.74713716480596</c:v>
                </c:pt>
                <c:pt idx="25">
                  <c:v>491.80222234950458</c:v>
                </c:pt>
                <c:pt idx="26">
                  <c:v>496.86651123992044</c:v>
                </c:pt>
                <c:pt idx="27">
                  <c:v>496.63978969535509</c:v>
                </c:pt>
                <c:pt idx="28">
                  <c:v>493.4595826757847</c:v>
                </c:pt>
                <c:pt idx="29">
                  <c:v>491.81233780314636</c:v>
                </c:pt>
                <c:pt idx="30">
                  <c:v>484.8626705700691</c:v>
                </c:pt>
                <c:pt idx="31">
                  <c:v>481.43615421733932</c:v>
                </c:pt>
                <c:pt idx="32">
                  <c:v>477.88210241022165</c:v>
                </c:pt>
                <c:pt idx="33">
                  <c:v>424.77857835951858</c:v>
                </c:pt>
                <c:pt idx="34">
                  <c:v>424.70578541904121</c:v>
                </c:pt>
                <c:pt idx="35">
                  <c:v>425.97599442874116</c:v>
                </c:pt>
                <c:pt idx="36">
                  <c:v>425.70869990224827</c:v>
                </c:pt>
                <c:pt idx="37">
                  <c:v>428.24512347134726</c:v>
                </c:pt>
                <c:pt idx="38">
                  <c:v>428.62274254165698</c:v>
                </c:pt>
                <c:pt idx="39">
                  <c:v>430.45630550971975</c:v>
                </c:pt>
                <c:pt idx="40">
                  <c:v>428.98232233461528</c:v>
                </c:pt>
                <c:pt idx="41">
                  <c:v>433.39689105775136</c:v>
                </c:pt>
                <c:pt idx="42">
                  <c:v>426</c:v>
                </c:pt>
                <c:pt idx="43">
                  <c:v>430</c:v>
                </c:pt>
                <c:pt idx="44">
                  <c:v>434</c:v>
                </c:pt>
                <c:pt idx="45">
                  <c:v>434</c:v>
                </c:pt>
                <c:pt idx="46" formatCode="General">
                  <c:v>449</c:v>
                </c:pt>
                <c:pt idx="47" formatCode="General">
                  <c:v>447</c:v>
                </c:pt>
                <c:pt idx="48" formatCode="General">
                  <c:v>460</c:v>
                </c:pt>
                <c:pt idx="49" formatCode="General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39-4AAE-B391-5E4297675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18605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/>
            </a:pPr>
            <a:endParaRPr lang="de-DE"/>
          </a:p>
        </c:txPr>
        <c:crossAx val="1"/>
        <c:crosses val="autoZero"/>
        <c:auto val="0"/>
        <c:lblAlgn val="ctr"/>
        <c:lblOffset val="100"/>
        <c:tickLblSkip val="2"/>
        <c:tickMarkSkip val="2"/>
        <c:noMultiLvlLbl val="0"/>
      </c:catAx>
      <c:valAx>
        <c:axId val="1"/>
        <c:scaling>
          <c:orientation val="minMax"/>
          <c:max val="16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/>
                </a:pPr>
                <a:r>
                  <a:rPr lang="de-DE" sz="900"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rPr>
                  <a:t>Anzahl Einwohner und Kraftfahrzeuge</a:t>
                </a:r>
              </a:p>
            </c:rich>
          </c:tx>
          <c:layout>
            <c:manualLayout>
              <c:xMode val="edge"/>
              <c:yMode val="edge"/>
              <c:x val="7.5987268832775215E-3"/>
              <c:y val="0.2151591665566943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\ " sourceLinked="0"/>
        <c:majorTickMark val="cross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de-DE"/>
          </a:p>
        </c:txPr>
        <c:crossAx val="418605912"/>
        <c:crosses val="autoZero"/>
        <c:crossBetween val="between"/>
        <c:majorUnit val="15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600"/>
        </c:scaling>
        <c:delete val="0"/>
        <c:axPos val="r"/>
        <c:title>
          <c:tx>
            <c:rich>
              <a:bodyPr/>
              <a:lstStyle/>
              <a:p>
                <a:pPr>
                  <a:defRPr sz="900"/>
                </a:pPr>
                <a:r>
                  <a:rPr lang="de-DE" sz="900"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rPr>
                  <a:t>Kraftfahrzeuge pro 1.000 Einwohner</a:t>
                </a:r>
              </a:p>
            </c:rich>
          </c:tx>
          <c:layout>
            <c:manualLayout>
              <c:xMode val="edge"/>
              <c:yMode val="edge"/>
              <c:x val="0.95480390382236702"/>
              <c:y val="0.2219158638689716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de-DE"/>
          </a:p>
        </c:txPr>
        <c:crossAx val="3"/>
        <c:crosses val="max"/>
        <c:crossBetween val="between"/>
        <c:majorUnit val="60"/>
        <c:minorUnit val="1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3861511693060843E-2"/>
          <c:y val="0.80925155408205551"/>
          <c:w val="0.97989147423987721"/>
          <c:h val="0.1081463769908342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/>
          </a:pPr>
          <a:endParaRPr lang="de-DE"/>
        </a:p>
      </c:txPr>
    </c:legend>
    <c:plotVisOnly val="0"/>
    <c:dispBlanksAs val="gap"/>
    <c:showDLblsOverMax val="0"/>
  </c:chart>
  <c:spPr>
    <a:noFill/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Noto Sans" panose="020B0502040504020204" pitchFamily="34" charset="0"/>
          <a:ea typeface="Noto Sans" panose="020B0502040504020204" pitchFamily="34" charset="0"/>
          <a:cs typeface="Noto Sans" panose="020B0502040504020204" pitchFamily="34" charset="0"/>
        </a:defRPr>
      </a:pPr>
      <a:endParaRPr lang="de-DE"/>
    </a:p>
  </c:txPr>
  <c:printSettings>
    <c:headerFooter alignWithMargins="0">
      <c:oddHeader>&amp;R&amp;S</c:oddHeader>
      <c:oddFooter>&amp;LAmt für Stadtentwicklung und Statistik. Heidelberg Juli 1995</c:oddFooter>
    </c:headerFooter>
    <c:pageMargins b="0.98425196850393681" l="0.78740157480314954" r="0.78740157480314954" t="0.98425196850393681" header="0.51181102300000003" footer="0.51181102300000003"/>
    <c:pageSetup paperSize="9" orientation="portrait" horizontalDpi="36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850997498552113E-2"/>
          <c:y val="0.11075049628948667"/>
          <c:w val="0.83440497167900962"/>
          <c:h val="0.54505306401917153"/>
        </c:manualLayout>
      </c:layout>
      <c:lineChart>
        <c:grouping val="standard"/>
        <c:varyColors val="0"/>
        <c:ser>
          <c:idx val="1"/>
          <c:order val="0"/>
          <c:tx>
            <c:v>Unfallbeteiligte insgesamt</c:v>
          </c:tx>
          <c:spPr>
            <a:ln w="12700">
              <a:solidFill>
                <a:srgbClr val="236192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236192"/>
              </a:solidFill>
              <a:ln>
                <a:solidFill>
                  <a:srgbClr val="236192"/>
                </a:solidFill>
                <a:prstDash val="solid"/>
              </a:ln>
            </c:spPr>
          </c:marker>
          <c:cat>
            <c:numRef>
              <c:f>'TAB604'!$A$8:$A$45</c:f>
              <c:numCache>
                <c:formatCode>General</c:formatCode>
                <c:ptCount val="3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</c:numCache>
            </c:numRef>
          </c:cat>
          <c:val>
            <c:numRef>
              <c:f>'TAB604'!$B$8:$B$45</c:f>
              <c:numCache>
                <c:formatCode>#,##0</c:formatCode>
                <c:ptCount val="38"/>
                <c:pt idx="0">
                  <c:v>3241</c:v>
                </c:pt>
                <c:pt idx="1">
                  <c:v>3191</c:v>
                </c:pt>
                <c:pt idx="2">
                  <c:v>3137</c:v>
                </c:pt>
                <c:pt idx="3">
                  <c:v>3003</c:v>
                </c:pt>
                <c:pt idx="4">
                  <c:v>2312</c:v>
                </c:pt>
                <c:pt idx="5">
                  <c:v>2431</c:v>
                </c:pt>
                <c:pt idx="6">
                  <c:v>2127</c:v>
                </c:pt>
                <c:pt idx="7">
                  <c:v>1882</c:v>
                </c:pt>
                <c:pt idx="8">
                  <c:v>1900</c:v>
                </c:pt>
                <c:pt idx="9">
                  <c:v>1851</c:v>
                </c:pt>
                <c:pt idx="10">
                  <c:v>1913</c:v>
                </c:pt>
                <c:pt idx="11">
                  <c:v>1907</c:v>
                </c:pt>
                <c:pt idx="12">
                  <c:v>1946</c:v>
                </c:pt>
                <c:pt idx="13">
                  <c:v>1917</c:v>
                </c:pt>
                <c:pt idx="14">
                  <c:v>1783</c:v>
                </c:pt>
                <c:pt idx="15">
                  <c:v>1896</c:v>
                </c:pt>
                <c:pt idx="16">
                  <c:v>1953</c:v>
                </c:pt>
                <c:pt idx="17">
                  <c:v>1955</c:v>
                </c:pt>
                <c:pt idx="18">
                  <c:v>1872</c:v>
                </c:pt>
                <c:pt idx="19">
                  <c:v>1829</c:v>
                </c:pt>
                <c:pt idx="20">
                  <c:v>1828</c:v>
                </c:pt>
                <c:pt idx="21">
                  <c:v>1731</c:v>
                </c:pt>
                <c:pt idx="22">
                  <c:v>1547</c:v>
                </c:pt>
                <c:pt idx="23">
                  <c:v>1596</c:v>
                </c:pt>
                <c:pt idx="24">
                  <c:v>1778</c:v>
                </c:pt>
                <c:pt idx="25">
                  <c:v>1702</c:v>
                </c:pt>
                <c:pt idx="26">
                  <c:v>1694</c:v>
                </c:pt>
                <c:pt idx="27">
                  <c:v>1631</c:v>
                </c:pt>
                <c:pt idx="28">
                  <c:v>1640</c:v>
                </c:pt>
                <c:pt idx="29">
                  <c:v>1518</c:v>
                </c:pt>
                <c:pt idx="30">
                  <c:v>1668</c:v>
                </c:pt>
                <c:pt idx="31">
                  <c:v>1572</c:v>
                </c:pt>
                <c:pt idx="32">
                  <c:v>1573</c:v>
                </c:pt>
                <c:pt idx="33">
                  <c:v>1313</c:v>
                </c:pt>
                <c:pt idx="34">
                  <c:v>1241</c:v>
                </c:pt>
                <c:pt idx="35">
                  <c:v>1463</c:v>
                </c:pt>
                <c:pt idx="36">
                  <c:v>1517</c:v>
                </c:pt>
                <c:pt idx="37">
                  <c:v>1489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E9-4BA8-8DF4-350420921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603288"/>
        <c:axId val="1"/>
      </c:lineChart>
      <c:lineChart>
        <c:grouping val="standard"/>
        <c:varyColors val="0"/>
        <c:ser>
          <c:idx val="0"/>
          <c:order val="1"/>
          <c:tx>
            <c:v>Kraftfahrzeugbestand</c:v>
          </c:tx>
          <c:spPr>
            <a:ln w="12700">
              <a:solidFill>
                <a:srgbClr val="A5005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A50050"/>
              </a:solidFill>
              <a:ln>
                <a:solidFill>
                  <a:srgbClr val="A50050"/>
                </a:solidFill>
                <a:prstDash val="solid"/>
              </a:ln>
            </c:spPr>
          </c:marker>
          <c:cat>
            <c:numRef>
              <c:f>[1]TAB601!$A$24:$A$44</c:f>
              <c:numCache>
                <c:formatCode>General</c:formatCode>
                <c:ptCount val="21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</c:numCache>
            </c:numRef>
          </c:cat>
          <c:val>
            <c:numRef>
              <c:f>Grafik601!$M$15:$M$52</c:f>
              <c:numCache>
                <c:formatCode>#,##0</c:formatCode>
                <c:ptCount val="38"/>
                <c:pt idx="0">
                  <c:v>61670</c:v>
                </c:pt>
                <c:pt idx="1">
                  <c:v>63024</c:v>
                </c:pt>
                <c:pt idx="2">
                  <c:v>64394</c:v>
                </c:pt>
                <c:pt idx="3">
                  <c:v>66355</c:v>
                </c:pt>
                <c:pt idx="4">
                  <c:v>66859</c:v>
                </c:pt>
                <c:pt idx="5">
                  <c:v>67907</c:v>
                </c:pt>
                <c:pt idx="6">
                  <c:v>68216</c:v>
                </c:pt>
                <c:pt idx="7">
                  <c:v>67892</c:v>
                </c:pt>
                <c:pt idx="8">
                  <c:v>67926</c:v>
                </c:pt>
                <c:pt idx="9">
                  <c:v>68242</c:v>
                </c:pt>
                <c:pt idx="10">
                  <c:v>67890</c:v>
                </c:pt>
                <c:pt idx="11">
                  <c:v>67810</c:v>
                </c:pt>
                <c:pt idx="12">
                  <c:v>68493</c:v>
                </c:pt>
                <c:pt idx="13">
                  <c:v>68691</c:v>
                </c:pt>
                <c:pt idx="14">
                  <c:v>69690</c:v>
                </c:pt>
                <c:pt idx="15">
                  <c:v>70279</c:v>
                </c:pt>
                <c:pt idx="16">
                  <c:v>70355</c:v>
                </c:pt>
                <c:pt idx="17">
                  <c:v>70309</c:v>
                </c:pt>
                <c:pt idx="18">
                  <c:v>69395</c:v>
                </c:pt>
                <c:pt idx="19">
                  <c:v>68842</c:v>
                </c:pt>
                <c:pt idx="20">
                  <c:v>69118</c:v>
                </c:pt>
                <c:pt idx="21">
                  <c:v>61725</c:v>
                </c:pt>
                <c:pt idx="22">
                  <c:v>61855</c:v>
                </c:pt>
                <c:pt idx="23">
                  <c:v>62391</c:v>
                </c:pt>
                <c:pt idx="24">
                  <c:v>62712</c:v>
                </c:pt>
                <c:pt idx="25">
                  <c:v>63558</c:v>
                </c:pt>
                <c:pt idx="26">
                  <c:v>64437</c:v>
                </c:pt>
                <c:pt idx="27">
                  <c:v>65478</c:v>
                </c:pt>
                <c:pt idx="28">
                  <c:v>66370</c:v>
                </c:pt>
                <c:pt idx="29">
                  <c:v>67053</c:v>
                </c:pt>
                <c:pt idx="30">
                  <c:v>68107</c:v>
                </c:pt>
                <c:pt idx="31">
                  <c:v>69063</c:v>
                </c:pt>
                <c:pt idx="32">
                  <c:v>69544</c:v>
                </c:pt>
                <c:pt idx="33">
                  <c:v>70081</c:v>
                </c:pt>
                <c:pt idx="34">
                  <c:v>71203</c:v>
                </c:pt>
                <c:pt idx="35">
                  <c:v>71123</c:v>
                </c:pt>
                <c:pt idx="36">
                  <c:v>71099</c:v>
                </c:pt>
                <c:pt idx="37">
                  <c:v>71389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E9-4BA8-8DF4-350420921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18603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/>
            </a:pPr>
            <a:endParaRPr lang="de-DE"/>
          </a:p>
        </c:txPr>
        <c:crossAx val="1"/>
        <c:crosses val="autoZero"/>
        <c:auto val="0"/>
        <c:lblAlgn val="ctr"/>
        <c:lblOffset val="100"/>
        <c:tickLblSkip val="2"/>
        <c:tickMarkSkip val="2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\ " sourceLinked="0"/>
        <c:majorTickMark val="cross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/>
            </a:pPr>
            <a:endParaRPr lang="de-DE"/>
          </a:p>
        </c:txPr>
        <c:crossAx val="418603288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in val="58000"/>
        </c:scaling>
        <c:delete val="0"/>
        <c:axPos val="r"/>
        <c:numFmt formatCode="#,##0" sourceLinked="0"/>
        <c:majorTickMark val="cross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/>
            </a:pPr>
            <a:endParaRPr lang="de-DE"/>
          </a:p>
        </c:txPr>
        <c:crossAx val="3"/>
        <c:crosses val="max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1835833200965149E-2"/>
          <c:y val="0.79558636008822248"/>
          <c:w val="0.86517975598871466"/>
          <c:h val="8.307919593883106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/>
          </a:pPr>
          <a:endParaRPr lang="de-DE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Noto Sans" panose="020B0502040504020204" pitchFamily="34" charset="0"/>
          <a:ea typeface="Noto Sans" panose="020B0502040504020204" pitchFamily="34" charset="0"/>
          <a:cs typeface="Noto Sans" panose="020B0502040504020204" pitchFamily="34" charset="0"/>
        </a:defRPr>
      </a:pPr>
      <a:endParaRPr lang="de-DE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10100674035464"/>
          <c:y val="6.2800027694379923E-2"/>
          <c:w val="0.80699123877120993"/>
          <c:h val="0.53540839769129578"/>
        </c:manualLayout>
      </c:layout>
      <c:lineChart>
        <c:grouping val="standard"/>
        <c:varyColors val="0"/>
        <c:ser>
          <c:idx val="2"/>
          <c:order val="0"/>
          <c:tx>
            <c:strRef>
              <c:f>Grafik606!$L$3</c:f>
              <c:strCache>
                <c:ptCount val="1"/>
                <c:pt idx="0">
                  <c:v>Beförderte Fahrgäste Omnibus</c:v>
                </c:pt>
              </c:strCache>
            </c:strRef>
          </c:tx>
          <c:spPr>
            <a:ln>
              <a:solidFill>
                <a:srgbClr val="236192"/>
              </a:solidFill>
            </a:ln>
          </c:spPr>
          <c:marker>
            <c:symbol val="square"/>
            <c:size val="7"/>
            <c:spPr>
              <a:solidFill>
                <a:srgbClr val="236192"/>
              </a:solidFill>
              <a:ln>
                <a:solidFill>
                  <a:srgbClr val="236192"/>
                </a:solidFill>
              </a:ln>
            </c:spPr>
          </c:marker>
          <c:cat>
            <c:numRef>
              <c:f>Grafik606!$K$4:$K$32</c:f>
              <c:numCache>
                <c:formatCode>General</c:formatCod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numCache>
            </c:numRef>
          </c:cat>
          <c:val>
            <c:numRef>
              <c:f>Grafik606!$L$4:$L$32</c:f>
              <c:numCache>
                <c:formatCode>#,##0</c:formatCode>
                <c:ptCount val="29"/>
                <c:pt idx="0">
                  <c:v>13924172</c:v>
                </c:pt>
                <c:pt idx="1">
                  <c:v>15580258</c:v>
                </c:pt>
                <c:pt idx="2">
                  <c:v>15849354</c:v>
                </c:pt>
                <c:pt idx="3">
                  <c:v>16128277</c:v>
                </c:pt>
                <c:pt idx="4">
                  <c:v>16969688</c:v>
                </c:pt>
                <c:pt idx="5">
                  <c:v>17428810</c:v>
                </c:pt>
                <c:pt idx="6">
                  <c:v>17639944</c:v>
                </c:pt>
                <c:pt idx="7">
                  <c:v>19133252</c:v>
                </c:pt>
                <c:pt idx="8">
                  <c:v>19353865</c:v>
                </c:pt>
                <c:pt idx="9">
                  <c:v>19452219</c:v>
                </c:pt>
                <c:pt idx="10">
                  <c:v>21884946</c:v>
                </c:pt>
                <c:pt idx="11">
                  <c:v>21388830</c:v>
                </c:pt>
                <c:pt idx="12">
                  <c:v>15233196</c:v>
                </c:pt>
                <c:pt idx="13">
                  <c:v>15003808</c:v>
                </c:pt>
                <c:pt idx="14">
                  <c:v>15400476</c:v>
                </c:pt>
                <c:pt idx="15">
                  <c:v>15653107</c:v>
                </c:pt>
                <c:pt idx="16">
                  <c:v>20219970</c:v>
                </c:pt>
                <c:pt idx="17">
                  <c:v>21009079</c:v>
                </c:pt>
                <c:pt idx="18">
                  <c:v>20276063</c:v>
                </c:pt>
                <c:pt idx="19">
                  <c:v>21009433</c:v>
                </c:pt>
                <c:pt idx="20">
                  <c:v>20993748</c:v>
                </c:pt>
                <c:pt idx="21">
                  <c:v>20361260</c:v>
                </c:pt>
                <c:pt idx="22">
                  <c:v>20135251</c:v>
                </c:pt>
                <c:pt idx="23">
                  <c:v>20448946</c:v>
                </c:pt>
                <c:pt idx="24">
                  <c:v>12018482</c:v>
                </c:pt>
                <c:pt idx="25">
                  <c:v>12247612.418738268</c:v>
                </c:pt>
                <c:pt idx="26">
                  <c:v>17356899</c:v>
                </c:pt>
                <c:pt idx="27">
                  <c:v>20872951</c:v>
                </c:pt>
                <c:pt idx="28">
                  <c:v>21613039.577723533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66-4C30-AAD5-C343E18F7832}"/>
            </c:ext>
          </c:extLst>
        </c:ser>
        <c:ser>
          <c:idx val="1"/>
          <c:order val="1"/>
          <c:tx>
            <c:strRef>
              <c:f>Grafik606!$M$3</c:f>
              <c:strCache>
                <c:ptCount val="1"/>
                <c:pt idx="0">
                  <c:v>Beförderte Fahrgäste Straßenbahn</c:v>
                </c:pt>
              </c:strCache>
            </c:strRef>
          </c:tx>
          <c:spPr>
            <a:ln>
              <a:solidFill>
                <a:srgbClr val="A50050"/>
              </a:solidFill>
            </a:ln>
          </c:spPr>
          <c:marker>
            <c:symbol val="triangle"/>
            <c:size val="7"/>
            <c:spPr>
              <a:solidFill>
                <a:srgbClr val="A50050"/>
              </a:solidFill>
              <a:ln>
                <a:solidFill>
                  <a:srgbClr val="A50050"/>
                </a:solidFill>
              </a:ln>
            </c:spPr>
          </c:marker>
          <c:cat>
            <c:numRef>
              <c:f>Grafik606!$K$4:$K$32</c:f>
              <c:numCache>
                <c:formatCode>General</c:formatCod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numCache>
            </c:numRef>
          </c:cat>
          <c:val>
            <c:numRef>
              <c:f>Grafik606!$M$4:$M$32</c:f>
              <c:numCache>
                <c:formatCode>#,##0</c:formatCode>
                <c:ptCount val="29"/>
                <c:pt idx="0">
                  <c:v>16810578</c:v>
                </c:pt>
                <c:pt idx="1">
                  <c:v>17191086</c:v>
                </c:pt>
                <c:pt idx="2">
                  <c:v>17162432</c:v>
                </c:pt>
                <c:pt idx="3">
                  <c:v>17366510</c:v>
                </c:pt>
                <c:pt idx="4">
                  <c:v>17515520</c:v>
                </c:pt>
                <c:pt idx="5">
                  <c:v>17939207</c:v>
                </c:pt>
                <c:pt idx="6">
                  <c:v>18165245</c:v>
                </c:pt>
                <c:pt idx="7">
                  <c:v>16888758</c:v>
                </c:pt>
                <c:pt idx="8">
                  <c:v>17079435</c:v>
                </c:pt>
                <c:pt idx="9">
                  <c:v>18068440</c:v>
                </c:pt>
                <c:pt idx="10">
                  <c:v>19610970</c:v>
                </c:pt>
                <c:pt idx="11">
                  <c:v>19166404</c:v>
                </c:pt>
                <c:pt idx="12">
                  <c:v>24854162</c:v>
                </c:pt>
                <c:pt idx="13">
                  <c:v>24479897</c:v>
                </c:pt>
                <c:pt idx="14">
                  <c:v>19289186</c:v>
                </c:pt>
                <c:pt idx="15">
                  <c:v>19605434</c:v>
                </c:pt>
                <c:pt idx="16">
                  <c:v>19362556</c:v>
                </c:pt>
                <c:pt idx="17">
                  <c:v>19399041</c:v>
                </c:pt>
                <c:pt idx="18">
                  <c:v>19568068</c:v>
                </c:pt>
                <c:pt idx="19">
                  <c:v>19719791</c:v>
                </c:pt>
                <c:pt idx="20">
                  <c:v>19962116</c:v>
                </c:pt>
                <c:pt idx="21">
                  <c:v>19170144</c:v>
                </c:pt>
                <c:pt idx="22">
                  <c:v>18946989</c:v>
                </c:pt>
                <c:pt idx="23">
                  <c:v>18656329</c:v>
                </c:pt>
                <c:pt idx="24">
                  <c:v>12025059</c:v>
                </c:pt>
                <c:pt idx="25">
                  <c:v>11462399.707752673</c:v>
                </c:pt>
                <c:pt idx="26">
                  <c:v>15966875</c:v>
                </c:pt>
                <c:pt idx="27">
                  <c:v>18308667</c:v>
                </c:pt>
                <c:pt idx="28" formatCode="General">
                  <c:v>20948002.525604568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D940-411B-BD68-3F3697943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609520"/>
        <c:axId val="1"/>
      </c:lineChart>
      <c:catAx>
        <c:axId val="41860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6000000"/>
          <c:min val="1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/>
                </a:pPr>
                <a:r>
                  <a:rPr lang="de-DE" sz="900"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rPr>
                  <a:t>Fahrgastanzahl (in Tausend)</a:t>
                </a:r>
              </a:p>
            </c:rich>
          </c:tx>
          <c:layout>
            <c:manualLayout>
              <c:xMode val="edge"/>
              <c:yMode val="edge"/>
              <c:x val="1.9300952206555574E-2"/>
              <c:y val="0.173751365020978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418609520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5701657205639993"/>
          <c:y val="0.72355288618119817"/>
          <c:w val="0.83304645058902516"/>
          <c:h val="4.74055980228748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/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Noto Sans" panose="020B0502040504020204" pitchFamily="34" charset="0"/>
          <a:ea typeface="Noto Sans" panose="020B0502040504020204" pitchFamily="34" charset="0"/>
          <a:cs typeface="Noto Sans" panose="020B0502040504020204" pitchFamily="34" charset="0"/>
        </a:defRPr>
      </a:pPr>
      <a:endParaRPr lang="de-DE"/>
    </a:p>
  </c:txPr>
  <c:printSettings>
    <c:headerFooter alignWithMargins="0">
      <c:oddFooter>&amp;L&amp;"Frutiger 45 Light,Regular"Amt für Stadtentwicklung und Statistik, Heidelberg, August 2002</c:oddFooter>
    </c:headerFooter>
    <c:pageMargins b="0.984251969" l="0.78740157499999996" r="0.78740157499999996" t="0.984251969" header="0.4921259845" footer="0.4921259845"/>
    <c:pageSetup paperSize="9" orientation="landscape" horizontalDpi="300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542925</xdr:colOff>
      <xdr:row>20</xdr:row>
      <xdr:rowOff>66675</xdr:rowOff>
    </xdr:from>
    <xdr:to>
      <xdr:col>9</xdr:col>
      <xdr:colOff>619125</xdr:colOff>
      <xdr:row>21</xdr:row>
      <xdr:rowOff>66675</xdr:rowOff>
    </xdr:to>
    <xdr:sp macro="" textlink="">
      <xdr:nvSpPr>
        <xdr:cNvPr id="2918554" name="Text Box 1">
          <a:extLst>
            <a:ext uri="{FF2B5EF4-FFF2-40B4-BE49-F238E27FC236}">
              <a16:creationId xmlns:a16="http://schemas.microsoft.com/office/drawing/2014/main" id="{00000000-0008-0000-0000-00009A882C00}"/>
            </a:ext>
          </a:extLst>
        </xdr:cNvPr>
        <xdr:cNvSpPr txBox="1">
          <a:spLocks noChangeArrowheads="1"/>
        </xdr:cNvSpPr>
      </xdr:nvSpPr>
      <xdr:spPr bwMode="auto">
        <a:xfrm>
          <a:off x="6467475" y="4019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542925</xdr:colOff>
      <xdr:row>21</xdr:row>
      <xdr:rowOff>66675</xdr:rowOff>
    </xdr:from>
    <xdr:to>
      <xdr:col>9</xdr:col>
      <xdr:colOff>619125</xdr:colOff>
      <xdr:row>22</xdr:row>
      <xdr:rowOff>66675</xdr:rowOff>
    </xdr:to>
    <xdr:sp macro="" textlink="">
      <xdr:nvSpPr>
        <xdr:cNvPr id="2918555" name="Text Box 2">
          <a:extLst>
            <a:ext uri="{FF2B5EF4-FFF2-40B4-BE49-F238E27FC236}">
              <a16:creationId xmlns:a16="http://schemas.microsoft.com/office/drawing/2014/main" id="{00000000-0008-0000-0000-00009B882C00}"/>
            </a:ext>
          </a:extLst>
        </xdr:cNvPr>
        <xdr:cNvSpPr txBox="1">
          <a:spLocks noChangeArrowheads="1"/>
        </xdr:cNvSpPr>
      </xdr:nvSpPr>
      <xdr:spPr bwMode="auto">
        <a:xfrm>
          <a:off x="6467475" y="4210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47625</xdr:rowOff>
    </xdr:from>
    <xdr:to>
      <xdr:col>8</xdr:col>
      <xdr:colOff>0</xdr:colOff>
      <xdr:row>36</xdr:row>
      <xdr:rowOff>133350</xdr:rowOff>
    </xdr:to>
    <xdr:graphicFrame macro="">
      <xdr:nvGraphicFramePr>
        <xdr:cNvPr id="2951368" name="Chart 1">
          <a:extLst>
            <a:ext uri="{FF2B5EF4-FFF2-40B4-BE49-F238E27FC236}">
              <a16:creationId xmlns:a16="http://schemas.microsoft.com/office/drawing/2014/main" id="{00000000-0008-0000-0200-0000C8082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533400</xdr:colOff>
      <xdr:row>18</xdr:row>
      <xdr:rowOff>66675</xdr:rowOff>
    </xdr:from>
    <xdr:to>
      <xdr:col>14</xdr:col>
      <xdr:colOff>609600</xdr:colOff>
      <xdr:row>19</xdr:row>
      <xdr:rowOff>95250</xdr:rowOff>
    </xdr:to>
    <xdr:sp macro="" textlink="">
      <xdr:nvSpPr>
        <xdr:cNvPr id="2951369" name="Text Box 4">
          <a:extLst>
            <a:ext uri="{FF2B5EF4-FFF2-40B4-BE49-F238E27FC236}">
              <a16:creationId xmlns:a16="http://schemas.microsoft.com/office/drawing/2014/main" id="{00000000-0008-0000-0200-0000C9082D00}"/>
            </a:ext>
          </a:extLst>
        </xdr:cNvPr>
        <xdr:cNvSpPr txBox="1">
          <a:spLocks noChangeArrowheads="1"/>
        </xdr:cNvSpPr>
      </xdr:nvSpPr>
      <xdr:spPr bwMode="auto">
        <a:xfrm>
          <a:off x="11734800" y="3371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542925</xdr:colOff>
      <xdr:row>19</xdr:row>
      <xdr:rowOff>66675</xdr:rowOff>
    </xdr:from>
    <xdr:to>
      <xdr:col>14</xdr:col>
      <xdr:colOff>619125</xdr:colOff>
      <xdr:row>20</xdr:row>
      <xdr:rowOff>95250</xdr:rowOff>
    </xdr:to>
    <xdr:sp macro="" textlink="">
      <xdr:nvSpPr>
        <xdr:cNvPr id="2951370" name="Text Box 5">
          <a:extLst>
            <a:ext uri="{FF2B5EF4-FFF2-40B4-BE49-F238E27FC236}">
              <a16:creationId xmlns:a16="http://schemas.microsoft.com/office/drawing/2014/main" id="{00000000-0008-0000-0200-0000CA082D00}"/>
            </a:ext>
          </a:extLst>
        </xdr:cNvPr>
        <xdr:cNvSpPr txBox="1">
          <a:spLocks noChangeArrowheads="1"/>
        </xdr:cNvSpPr>
      </xdr:nvSpPr>
      <xdr:spPr bwMode="auto">
        <a:xfrm>
          <a:off x="11744325" y="35337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0.56034</cdr:x>
      <cdr:y>0.91993</cdr:y>
    </cdr:from>
    <cdr:to>
      <cdr:x>0.98601</cdr:x>
      <cdr:y>0.99649</cdr:y>
    </cdr:to>
    <cdr:sp macro="" textlink="">
      <cdr:nvSpPr>
        <cdr:cNvPr id="2049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14718" y="4994530"/>
          <a:ext cx="2821937" cy="4156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900" b="1" i="0" u="none" strike="noStrike" baseline="0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Grafik</a:t>
          </a:r>
          <a:r>
            <a:rPr lang="de-DE" sz="900" b="0" i="0" u="none" strike="noStrike" baseline="0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 Amt für Stadtentwicklung und Statistik</a:t>
          </a:r>
        </a:p>
        <a:p xmlns:a="http://schemas.openxmlformats.org/drawingml/2006/main"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             der Stadt Heidelberg, 2025.</a:t>
          </a:r>
        </a:p>
        <a:p xmlns:a="http://schemas.openxmlformats.org/drawingml/2006/main">
          <a:pPr algn="ctr" rtl="0">
            <a:defRPr sz="1000"/>
          </a:pPr>
          <a:endParaRPr lang="de-DE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0.04167</cdr:x>
      <cdr:y>0.90503</cdr:y>
    </cdr:from>
    <cdr:to>
      <cdr:x>0.5323</cdr:x>
      <cdr:y>1</cdr:y>
    </cdr:to>
    <cdr:sp macro="" textlink="">
      <cdr:nvSpPr>
        <cdr:cNvPr id="2050" name="Text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2597" y="4939495"/>
          <a:ext cx="3327377" cy="518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900" b="1" i="0" u="none" strike="noStrike" baseline="0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Quelle</a:t>
          </a:r>
          <a:r>
            <a:rPr lang="de-DE" sz="900" b="0" i="0" u="none" strike="noStrike" baseline="0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 Statistisches Landesamt Baden-Württemberg</a:t>
          </a:r>
        </a:p>
        <a:p xmlns:a="http://schemas.openxmlformats.org/drawingml/2006/main"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              und Amt für Stadtentwicklung und Statistik, 2025.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133350</xdr:rowOff>
    </xdr:from>
    <xdr:to>
      <xdr:col>7</xdr:col>
      <xdr:colOff>809625</xdr:colOff>
      <xdr:row>29</xdr:row>
      <xdr:rowOff>142875</xdr:rowOff>
    </xdr:to>
    <xdr:graphicFrame macro="">
      <xdr:nvGraphicFramePr>
        <xdr:cNvPr id="4087" name="Chart 2">
          <a:extLst>
            <a:ext uri="{FF2B5EF4-FFF2-40B4-BE49-F238E27FC236}">
              <a16:creationId xmlns:a16="http://schemas.microsoft.com/office/drawing/2014/main" id="{00000000-0008-0000-0600-0000F70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0.0078</cdr:x>
      <cdr:y>0.88525</cdr:y>
    </cdr:from>
    <cdr:to>
      <cdr:x>0.54179</cdr:x>
      <cdr:y>0.97405</cdr:y>
    </cdr:to>
    <cdr:sp macro="" textlink="">
      <cdr:nvSpPr>
        <cdr:cNvPr id="18433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560" y="4224435"/>
          <a:ext cx="3529839" cy="4237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900" b="1" i="0" strike="noStrike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Quelle</a:t>
          </a:r>
          <a:r>
            <a:rPr lang="de-DE" sz="900" b="0" i="0" strike="noStrike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 Statistisches Landesamt Baden-Württemberg,2025</a:t>
          </a:r>
          <a:r>
            <a:rPr lang="de-DE" sz="800" b="0" i="0" strike="noStrike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.</a:t>
          </a:r>
        </a:p>
      </cdr:txBody>
    </cdr:sp>
  </cdr:relSizeAnchor>
  <cdr:relSizeAnchor xmlns:cdr="http://schemas.openxmlformats.org/drawingml/2006/chartDrawing">
    <cdr:from>
      <cdr:x>0.01095</cdr:x>
      <cdr:y>0.00508</cdr:y>
    </cdr:from>
    <cdr:to>
      <cdr:x>0.10329</cdr:x>
      <cdr:y>0.09137</cdr:y>
    </cdr:to>
    <cdr:sp macro="" textlink="">
      <cdr:nvSpPr>
        <cdr:cNvPr id="18434" name="Text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675" y="19051"/>
          <a:ext cx="561976" cy="3238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900" b="0" i="0" strike="noStrike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Beteiligte</a:t>
          </a:r>
        </a:p>
      </cdr:txBody>
    </cdr:sp>
  </cdr:relSizeAnchor>
  <cdr:relSizeAnchor xmlns:cdr="http://schemas.openxmlformats.org/drawingml/2006/chartDrawing">
    <cdr:from>
      <cdr:x>0.84351</cdr:x>
      <cdr:y>0.01639</cdr:y>
    </cdr:from>
    <cdr:to>
      <cdr:x>0.99128</cdr:x>
      <cdr:y>0.09898</cdr:y>
    </cdr:to>
    <cdr:sp macro="" textlink="">
      <cdr:nvSpPr>
        <cdr:cNvPr id="18435" name="Text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27690" y="66661"/>
          <a:ext cx="968360" cy="3359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de-DE" sz="900" b="0" i="0" strike="noStrike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Kraftfahrzeuge</a:t>
          </a:r>
        </a:p>
        <a:p xmlns:a="http://schemas.openxmlformats.org/drawingml/2006/main">
          <a:pPr algn="ctr" rtl="0">
            <a:defRPr sz="1000"/>
          </a:pPr>
          <a:endParaRPr lang="de-DE" sz="900" b="0" i="0" strike="noStrike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</cdr:txBody>
    </cdr:sp>
  </cdr:relSizeAnchor>
  <cdr:relSizeAnchor xmlns:cdr="http://schemas.openxmlformats.org/drawingml/2006/chartDrawing">
    <cdr:from>
      <cdr:x>0.54755</cdr:x>
      <cdr:y>0.8993</cdr:y>
    </cdr:from>
    <cdr:to>
      <cdr:x>0.98482</cdr:x>
      <cdr:y>0.98537</cdr:y>
    </cdr:to>
    <cdr:sp macro="" textlink="">
      <cdr:nvSpPr>
        <cdr:cNvPr id="18436" name="Text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19499" y="4291482"/>
          <a:ext cx="2890505" cy="4107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900" b="1" i="0" strike="noStrike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Grafik</a:t>
          </a:r>
          <a:r>
            <a:rPr lang="de-DE" sz="900" b="0" i="0" strike="noStrike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 Amt für Stadtentwicklung und Statistik </a:t>
          </a:r>
        </a:p>
        <a:p xmlns:a="http://schemas.openxmlformats.org/drawingml/2006/main">
          <a:pPr algn="l" rtl="0">
            <a:defRPr sz="1000"/>
          </a:pPr>
          <a:r>
            <a:rPr lang="de-DE" sz="900" b="0" i="0" strike="noStrike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             der Stadt Heidelberg, 2025.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85725</xdr:rowOff>
    </xdr:from>
    <xdr:to>
      <xdr:col>7</xdr:col>
      <xdr:colOff>752475</xdr:colOff>
      <xdr:row>31</xdr:row>
      <xdr:rowOff>161925</xdr:rowOff>
    </xdr:to>
    <xdr:graphicFrame macro="">
      <xdr:nvGraphicFramePr>
        <xdr:cNvPr id="6133" name="Chart 1025">
          <a:extLst>
            <a:ext uri="{FF2B5EF4-FFF2-40B4-BE49-F238E27FC236}">
              <a16:creationId xmlns:a16="http://schemas.microsoft.com/office/drawing/2014/main" id="{00000000-0008-0000-0900-0000F51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0.86047</cdr:y>
    </cdr:from>
    <cdr:to>
      <cdr:x>1</cdr:x>
      <cdr:y>0.9952</cdr:y>
    </cdr:to>
    <cdr:sp macro="" textlink="">
      <cdr:nvSpPr>
        <cdr:cNvPr id="6146" name="Text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524250"/>
          <a:ext cx="6086475" cy="551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900" b="1" i="0" strike="noStrike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Quelle</a:t>
          </a:r>
          <a:r>
            <a:rPr lang="de-DE" sz="900" b="0" i="0" strike="noStrike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 Heidelberger Versorgungs- und Verkehrsbetriebe (HVV)        </a:t>
          </a:r>
          <a:r>
            <a:rPr lang="de-DE" sz="900" b="1" i="0" strike="noStrike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Grafik</a:t>
          </a:r>
          <a:r>
            <a:rPr lang="de-DE" sz="900" b="0" i="0" strike="noStrike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 Amt für Stadtentwicklung und Statistik</a:t>
          </a:r>
        </a:p>
        <a:p xmlns:a="http://schemas.openxmlformats.org/drawingml/2006/main">
          <a:pPr algn="l" rtl="0">
            <a:defRPr sz="1000"/>
          </a:pPr>
          <a:r>
            <a:rPr lang="de-DE" sz="900" b="0" i="0" strike="noStrike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             ab 2006:</a:t>
          </a:r>
          <a:r>
            <a:rPr lang="de-DE" sz="900" b="0" i="0" strike="noStrike" baseline="0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 Rhein-Neckar-Verkehr </a:t>
          </a:r>
          <a:r>
            <a:rPr lang="de-DE" sz="900" b="0" i="0" strike="noStrike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GmbH                           </a:t>
          </a:r>
          <a:r>
            <a:rPr lang="de-DE" sz="900" b="0" i="0" strike="noStrike" baseline="0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 </a:t>
          </a:r>
          <a:r>
            <a:rPr lang="de-DE" sz="900" b="0" i="0" strike="noStrike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                         der</a:t>
          </a:r>
          <a:r>
            <a:rPr lang="de-DE" sz="900" b="0" i="0" strike="noStrike" baseline="0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 Stadt Heidelberg, 2025.</a:t>
          </a:r>
          <a:r>
            <a:rPr lang="de-DE" sz="900" b="0" i="0" strike="noStrike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         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mt12/Statistik/Abteilungsablage/TABELLEN/Statja2002/cd2002/Jahrb2002/6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601"/>
    </sheetNames>
    <sheetDataSet>
      <sheetData sheetId="0">
        <row r="24">
          <cell r="A24">
            <v>1987</v>
          </cell>
        </row>
        <row r="25">
          <cell r="A25">
            <v>1988</v>
          </cell>
        </row>
        <row r="26">
          <cell r="A26">
            <v>1989</v>
          </cell>
        </row>
        <row r="27">
          <cell r="A27">
            <v>1990</v>
          </cell>
        </row>
        <row r="28">
          <cell r="A28">
            <v>1991</v>
          </cell>
        </row>
        <row r="29">
          <cell r="A29">
            <v>1992</v>
          </cell>
        </row>
        <row r="30">
          <cell r="A30">
            <v>1993</v>
          </cell>
        </row>
        <row r="31">
          <cell r="A31">
            <v>1994</v>
          </cell>
        </row>
        <row r="32">
          <cell r="A32">
            <v>1995</v>
          </cell>
        </row>
        <row r="33">
          <cell r="A33">
            <v>1996</v>
          </cell>
        </row>
        <row r="34">
          <cell r="A34">
            <v>1997</v>
          </cell>
        </row>
        <row r="35">
          <cell r="A35">
            <v>1998</v>
          </cell>
        </row>
        <row r="36">
          <cell r="A36">
            <v>1999</v>
          </cell>
        </row>
        <row r="37">
          <cell r="A37">
            <v>2000</v>
          </cell>
        </row>
        <row r="38">
          <cell r="A38">
            <v>2001</v>
          </cell>
        </row>
        <row r="39">
          <cell r="A39">
            <v>2002</v>
          </cell>
        </row>
        <row r="40">
          <cell r="A40">
            <v>2003</v>
          </cell>
        </row>
        <row r="41">
          <cell r="A41">
            <v>2004</v>
          </cell>
        </row>
        <row r="42">
          <cell r="A42">
            <v>2005</v>
          </cell>
        </row>
        <row r="43">
          <cell r="A43">
            <v>2006</v>
          </cell>
        </row>
        <row r="44">
          <cell r="A44">
            <v>2007</v>
          </cell>
        </row>
      </sheetData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kba.de/DE/Statistik/Fahrzeuge/Bestand/ZulassungsbezirkeGemeinden/zulassungsbezirke_node.htm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N52"/>
  <sheetViews>
    <sheetView showGridLines="0" view="pageBreakPreview" zoomScaleNormal="100" zoomScaleSheetLayoutView="100" workbookViewId="0">
      <selection activeCell="L48" sqref="L48"/>
    </sheetView>
  </sheetViews>
  <sheetFormatPr baseColWidth="10" defaultRowHeight="14.25"/>
  <cols>
    <col min="1" max="1" width="5.42578125" style="4" customWidth="1"/>
    <col min="2" max="2" width="11" style="4" customWidth="1"/>
    <col min="3" max="3" width="11.5703125" style="4" customWidth="1"/>
    <col min="4" max="6" width="10.42578125" style="4" customWidth="1"/>
    <col min="7" max="7" width="10.7109375" style="4" customWidth="1"/>
    <col min="8" max="8" width="10.140625" style="4" customWidth="1"/>
    <col min="9" max="9" width="11.42578125" style="4" customWidth="1"/>
    <col min="10" max="10" width="10.42578125" style="4" customWidth="1"/>
    <col min="11" max="16384" width="11.42578125" style="4"/>
  </cols>
  <sheetData>
    <row r="1" spans="1:14" ht="18.95" customHeight="1">
      <c r="A1" s="2" t="s">
        <v>69</v>
      </c>
      <c r="B1" s="3"/>
      <c r="C1" s="3"/>
      <c r="D1" s="3"/>
      <c r="E1" s="3"/>
      <c r="F1" s="3"/>
      <c r="G1" s="3"/>
      <c r="H1" s="3"/>
      <c r="I1" s="3"/>
      <c r="J1" s="3"/>
    </row>
    <row r="2" spans="1:14" ht="18.95" customHeight="1">
      <c r="A2" s="177" t="s">
        <v>163</v>
      </c>
      <c r="B2" s="177"/>
      <c r="C2" s="177"/>
      <c r="D2" s="177"/>
      <c r="E2" s="177"/>
      <c r="F2" s="177"/>
      <c r="G2" s="177"/>
      <c r="H2" s="177"/>
      <c r="I2" s="177"/>
      <c r="J2" s="177"/>
    </row>
    <row r="3" spans="1:14" ht="18.95" customHeight="1">
      <c r="A3" s="174" t="s">
        <v>162</v>
      </c>
      <c r="B3" s="175"/>
      <c r="C3" s="175"/>
      <c r="D3" s="175"/>
      <c r="E3" s="175"/>
      <c r="F3" s="175"/>
      <c r="G3" s="175"/>
      <c r="H3" s="175"/>
      <c r="I3" s="175"/>
      <c r="J3" s="175"/>
    </row>
    <row r="4" spans="1:14" ht="15" customHeight="1" thickBot="1">
      <c r="A4" s="5"/>
      <c r="B4" s="6"/>
      <c r="C4" s="6"/>
      <c r="D4" s="6"/>
      <c r="E4" s="6"/>
      <c r="F4" s="6"/>
      <c r="G4" s="6"/>
      <c r="H4" s="6"/>
      <c r="I4" s="6"/>
      <c r="J4" s="6"/>
    </row>
    <row r="5" spans="1:14" ht="15" customHeight="1">
      <c r="A5" s="7" t="s">
        <v>0</v>
      </c>
      <c r="B5" s="8" t="s">
        <v>70</v>
      </c>
      <c r="C5" s="9" t="s">
        <v>1</v>
      </c>
      <c r="D5" s="176" t="s">
        <v>30</v>
      </c>
      <c r="E5" s="176"/>
      <c r="F5" s="176"/>
      <c r="G5" s="176"/>
      <c r="H5" s="176"/>
      <c r="I5" s="9" t="s">
        <v>4</v>
      </c>
      <c r="J5" s="9" t="s">
        <v>1</v>
      </c>
    </row>
    <row r="6" spans="1:14" ht="15" customHeight="1">
      <c r="A6" s="10"/>
      <c r="B6" s="11" t="s">
        <v>71</v>
      </c>
      <c r="C6" s="11" t="s">
        <v>2</v>
      </c>
      <c r="D6" s="12" t="s">
        <v>3</v>
      </c>
      <c r="E6" s="12" t="s">
        <v>4</v>
      </c>
      <c r="F6" s="12" t="s">
        <v>48</v>
      </c>
      <c r="G6" s="12" t="s">
        <v>5</v>
      </c>
      <c r="H6" s="12" t="s">
        <v>6</v>
      </c>
      <c r="I6" s="12" t="s">
        <v>7</v>
      </c>
      <c r="J6" s="12" t="s">
        <v>2</v>
      </c>
    </row>
    <row r="7" spans="1:14" ht="15" customHeight="1">
      <c r="A7" s="10"/>
      <c r="B7" s="12" t="s">
        <v>135</v>
      </c>
      <c r="C7" s="12" t="s">
        <v>136</v>
      </c>
      <c r="D7" s="12"/>
      <c r="E7" s="12" t="s">
        <v>7</v>
      </c>
      <c r="F7" s="12" t="s">
        <v>8</v>
      </c>
      <c r="G7" s="12" t="s">
        <v>9</v>
      </c>
      <c r="H7" s="12" t="s">
        <v>10</v>
      </c>
      <c r="I7" s="12" t="s">
        <v>12</v>
      </c>
      <c r="J7" s="12" t="s">
        <v>12</v>
      </c>
    </row>
    <row r="8" spans="1:14" ht="15" customHeight="1" thickBot="1">
      <c r="A8" s="13"/>
      <c r="B8" s="14"/>
      <c r="C8" s="14"/>
      <c r="D8" s="15"/>
      <c r="E8" s="15"/>
      <c r="F8" s="15"/>
      <c r="G8" s="15"/>
      <c r="H8" s="15"/>
      <c r="I8" s="14" t="s">
        <v>13</v>
      </c>
      <c r="J8" s="14" t="s">
        <v>13</v>
      </c>
      <c r="K8" s="16"/>
    </row>
    <row r="9" spans="1:14" ht="15" customHeight="1">
      <c r="A9" s="17">
        <v>1975</v>
      </c>
      <c r="B9" s="18">
        <v>129368</v>
      </c>
      <c r="C9" s="18">
        <v>38892</v>
      </c>
      <c r="D9" s="18">
        <v>596</v>
      </c>
      <c r="E9" s="18">
        <v>32192</v>
      </c>
      <c r="F9" s="18">
        <v>106</v>
      </c>
      <c r="G9" s="18">
        <v>2003</v>
      </c>
      <c r="H9" s="18">
        <v>510</v>
      </c>
      <c r="I9" s="18">
        <v>320</v>
      </c>
      <c r="J9" s="18">
        <v>291</v>
      </c>
    </row>
    <row r="10" spans="1:14" ht="15" customHeight="1">
      <c r="A10" s="19">
        <v>1976</v>
      </c>
      <c r="B10" s="20">
        <v>129361</v>
      </c>
      <c r="C10" s="20">
        <v>41901</v>
      </c>
      <c r="D10" s="20">
        <v>1104</v>
      </c>
      <c r="E10" s="20">
        <v>37774</v>
      </c>
      <c r="F10" s="20">
        <v>115</v>
      </c>
      <c r="G10" s="20">
        <v>2093</v>
      </c>
      <c r="H10" s="20">
        <v>517</v>
      </c>
      <c r="I10" s="20">
        <f t="shared" ref="I10:I15" si="0">E10/B9*1000</f>
        <v>291.98874528476904</v>
      </c>
      <c r="J10" s="20">
        <f t="shared" ref="J10:J15" si="1">C10*1000/B9</f>
        <v>323.889988250572</v>
      </c>
      <c r="M10" s="4">
        <f>E10/B9*1000</f>
        <v>291.98874528476904</v>
      </c>
      <c r="N10" s="4">
        <f t="shared" ref="N10:N41" si="2">C10/B9*1000</f>
        <v>323.889988250572</v>
      </c>
    </row>
    <row r="11" spans="1:14" ht="15" customHeight="1">
      <c r="A11" s="17">
        <v>1977</v>
      </c>
      <c r="B11" s="18">
        <v>129179</v>
      </c>
      <c r="C11" s="18">
        <v>44580</v>
      </c>
      <c r="D11" s="18">
        <v>1271</v>
      </c>
      <c r="E11" s="18">
        <v>40272</v>
      </c>
      <c r="F11" s="18">
        <v>120</v>
      </c>
      <c r="G11" s="18">
        <v>2104</v>
      </c>
      <c r="H11" s="18">
        <v>505</v>
      </c>
      <c r="I11" s="18">
        <f t="shared" si="0"/>
        <v>311.31484759703466</v>
      </c>
      <c r="J11" s="18">
        <f t="shared" si="1"/>
        <v>344.61700203307026</v>
      </c>
      <c r="M11" s="4">
        <f>E11/B10*1000</f>
        <v>311.31484759703466</v>
      </c>
      <c r="N11" s="4">
        <f t="shared" si="2"/>
        <v>344.61700203307021</v>
      </c>
    </row>
    <row r="12" spans="1:14" ht="15" customHeight="1">
      <c r="A12" s="19">
        <v>1978</v>
      </c>
      <c r="B12" s="20">
        <v>128064</v>
      </c>
      <c r="C12" s="20">
        <v>47003</v>
      </c>
      <c r="D12" s="20">
        <v>1356</v>
      </c>
      <c r="E12" s="20">
        <v>42547</v>
      </c>
      <c r="F12" s="20">
        <v>131</v>
      </c>
      <c r="G12" s="20">
        <v>2149</v>
      </c>
      <c r="H12" s="20">
        <v>492</v>
      </c>
      <c r="I12" s="20">
        <f t="shared" si="0"/>
        <v>329.3646800176499</v>
      </c>
      <c r="J12" s="20">
        <f t="shared" si="1"/>
        <v>363.85945083953277</v>
      </c>
      <c r="M12" s="4">
        <f>E12/B11*1000</f>
        <v>329.3646800176499</v>
      </c>
      <c r="N12" s="4">
        <f t="shared" si="2"/>
        <v>363.85945083953277</v>
      </c>
    </row>
    <row r="13" spans="1:14" ht="15" customHeight="1">
      <c r="A13" s="17">
        <v>1979</v>
      </c>
      <c r="B13" s="18">
        <v>128773</v>
      </c>
      <c r="C13" s="18">
        <v>49512</v>
      </c>
      <c r="D13" s="18">
        <v>1521</v>
      </c>
      <c r="E13" s="18">
        <v>44800</v>
      </c>
      <c r="F13" s="18">
        <v>121</v>
      </c>
      <c r="G13" s="18">
        <v>2223</v>
      </c>
      <c r="H13" s="18">
        <v>494</v>
      </c>
      <c r="I13" s="18">
        <f t="shared" si="0"/>
        <v>349.82508745627189</v>
      </c>
      <c r="J13" s="18">
        <f t="shared" si="1"/>
        <v>386.61919040479762</v>
      </c>
      <c r="M13" s="4">
        <f>E13/B12*1000</f>
        <v>349.82508745627189</v>
      </c>
      <c r="N13" s="4">
        <f t="shared" si="2"/>
        <v>386.61919040479756</v>
      </c>
    </row>
    <row r="14" spans="1:14" ht="15" customHeight="1">
      <c r="A14" s="19">
        <v>1980</v>
      </c>
      <c r="B14" s="20">
        <v>133227</v>
      </c>
      <c r="C14" s="20">
        <v>50974</v>
      </c>
      <c r="D14" s="20">
        <v>1775</v>
      </c>
      <c r="E14" s="20">
        <v>45883</v>
      </c>
      <c r="F14" s="20">
        <v>125</v>
      </c>
      <c r="G14" s="20">
        <v>2266</v>
      </c>
      <c r="H14" s="20">
        <v>507</v>
      </c>
      <c r="I14" s="20">
        <f t="shared" si="0"/>
        <v>356.30916418814502</v>
      </c>
      <c r="J14" s="20">
        <f t="shared" si="1"/>
        <v>395.84384925411382</v>
      </c>
      <c r="M14" s="4">
        <f>E14/B13*1000</f>
        <v>356.30916418814502</v>
      </c>
      <c r="N14" s="4">
        <f t="shared" si="2"/>
        <v>395.84384925411382</v>
      </c>
    </row>
    <row r="15" spans="1:14" ht="15" customHeight="1">
      <c r="A15" s="17">
        <v>1985</v>
      </c>
      <c r="B15" s="18">
        <v>134724</v>
      </c>
      <c r="C15" s="18">
        <v>57871</v>
      </c>
      <c r="D15" s="18">
        <v>2835</v>
      </c>
      <c r="E15" s="18">
        <v>51281</v>
      </c>
      <c r="F15" s="18">
        <v>134</v>
      </c>
      <c r="G15" s="18">
        <v>2292</v>
      </c>
      <c r="H15" s="18">
        <v>535</v>
      </c>
      <c r="I15" s="18">
        <f t="shared" si="0"/>
        <v>384.91446928925819</v>
      </c>
      <c r="J15" s="18">
        <f t="shared" si="1"/>
        <v>434.37891718645619</v>
      </c>
      <c r="M15" s="4">
        <f t="shared" ref="M15:M34" si="3">E15/B14*1000</f>
        <v>384.91446928925819</v>
      </c>
      <c r="N15" s="4">
        <f t="shared" si="2"/>
        <v>434.37891718645619</v>
      </c>
    </row>
    <row r="16" spans="1:14" ht="15" customHeight="1">
      <c r="A16" s="19">
        <v>1986</v>
      </c>
      <c r="B16" s="20">
        <v>136227</v>
      </c>
      <c r="C16" s="20">
        <v>60099</v>
      </c>
      <c r="D16" s="20">
        <v>2851</v>
      </c>
      <c r="E16" s="20">
        <v>53398</v>
      </c>
      <c r="F16" s="20">
        <v>124</v>
      </c>
      <c r="G16" s="20">
        <v>2337</v>
      </c>
      <c r="H16" s="20">
        <v>542</v>
      </c>
      <c r="I16" s="20">
        <f t="shared" ref="I16:I35" si="4">E16/B15*1000</f>
        <v>396.35105846025948</v>
      </c>
      <c r="J16" s="20">
        <f t="shared" ref="J16:J34" si="5">C16*1000/B15</f>
        <v>446.08978355749531</v>
      </c>
      <c r="M16" s="4">
        <f t="shared" si="3"/>
        <v>396.35105846025948</v>
      </c>
      <c r="N16" s="4">
        <f t="shared" si="2"/>
        <v>446.08978355749537</v>
      </c>
    </row>
    <row r="17" spans="1:14" ht="15" customHeight="1">
      <c r="A17" s="17">
        <v>1987</v>
      </c>
      <c r="B17" s="18">
        <v>128609</v>
      </c>
      <c r="C17" s="18">
        <v>61670</v>
      </c>
      <c r="D17" s="18">
        <v>2750</v>
      </c>
      <c r="E17" s="18">
        <v>55019</v>
      </c>
      <c r="F17" s="18">
        <v>134</v>
      </c>
      <c r="G17" s="18">
        <v>2339</v>
      </c>
      <c r="H17" s="18">
        <v>546</v>
      </c>
      <c r="I17" s="18">
        <f t="shared" si="4"/>
        <v>403.8773517731434</v>
      </c>
      <c r="J17" s="18">
        <f t="shared" si="5"/>
        <v>452.70027233955091</v>
      </c>
      <c r="M17" s="4">
        <f t="shared" si="3"/>
        <v>403.8773517731434</v>
      </c>
      <c r="N17" s="4">
        <f t="shared" si="2"/>
        <v>452.70027233955091</v>
      </c>
    </row>
    <row r="18" spans="1:14" ht="15" customHeight="1">
      <c r="A18" s="19">
        <v>1988</v>
      </c>
      <c r="B18" s="20">
        <v>131429</v>
      </c>
      <c r="C18" s="20">
        <v>63024</v>
      </c>
      <c r="D18" s="20">
        <v>2775</v>
      </c>
      <c r="E18" s="20">
        <v>56258</v>
      </c>
      <c r="F18" s="20">
        <v>129</v>
      </c>
      <c r="G18" s="20">
        <v>2373</v>
      </c>
      <c r="H18" s="20">
        <v>566</v>
      </c>
      <c r="I18" s="20">
        <f t="shared" si="4"/>
        <v>437.43439417148102</v>
      </c>
      <c r="J18" s="20">
        <f t="shared" si="5"/>
        <v>490.04346507631658</v>
      </c>
      <c r="M18" s="4">
        <f t="shared" si="3"/>
        <v>437.43439417148102</v>
      </c>
      <c r="N18" s="4">
        <f t="shared" si="2"/>
        <v>490.04346507631658</v>
      </c>
    </row>
    <row r="19" spans="1:14" ht="15" customHeight="1">
      <c r="A19" s="17">
        <v>1989</v>
      </c>
      <c r="B19" s="18">
        <v>134496</v>
      </c>
      <c r="C19" s="18">
        <v>64394</v>
      </c>
      <c r="D19" s="18">
        <v>2799</v>
      </c>
      <c r="E19" s="18">
        <v>57534</v>
      </c>
      <c r="F19" s="18">
        <v>126</v>
      </c>
      <c r="G19" s="18">
        <v>2356</v>
      </c>
      <c r="H19" s="18">
        <v>590</v>
      </c>
      <c r="I19" s="18">
        <f t="shared" si="4"/>
        <v>437.75726818282112</v>
      </c>
      <c r="J19" s="18">
        <f t="shared" si="5"/>
        <v>489.9527501540756</v>
      </c>
      <c r="M19" s="4">
        <f t="shared" si="3"/>
        <v>437.75726818282112</v>
      </c>
      <c r="N19" s="4">
        <f t="shared" si="2"/>
        <v>489.9527501540756</v>
      </c>
    </row>
    <row r="20" spans="1:14" ht="15" customHeight="1">
      <c r="A20" s="19">
        <v>1990</v>
      </c>
      <c r="B20" s="20">
        <v>136796</v>
      </c>
      <c r="C20" s="20">
        <v>66355</v>
      </c>
      <c r="D20" s="20">
        <v>2879</v>
      </c>
      <c r="E20" s="20">
        <v>59326</v>
      </c>
      <c r="F20" s="20">
        <v>134</v>
      </c>
      <c r="G20" s="20">
        <v>2406</v>
      </c>
      <c r="H20" s="20">
        <v>590</v>
      </c>
      <c r="I20" s="20">
        <f t="shared" si="4"/>
        <v>441.09862003330954</v>
      </c>
      <c r="J20" s="20">
        <f t="shared" si="5"/>
        <v>493.36039733523671</v>
      </c>
      <c r="M20" s="4">
        <f>E20/B19*1000</f>
        <v>441.09862003330954</v>
      </c>
      <c r="N20" s="4">
        <f t="shared" si="2"/>
        <v>493.36039733523671</v>
      </c>
    </row>
    <row r="21" spans="1:14" ht="15" customHeight="1">
      <c r="A21" s="17">
        <v>1991</v>
      </c>
      <c r="B21" s="18">
        <v>139392</v>
      </c>
      <c r="C21" s="18">
        <v>66859</v>
      </c>
      <c r="D21" s="18">
        <v>2908</v>
      </c>
      <c r="E21" s="18">
        <v>59781</v>
      </c>
      <c r="F21" s="18">
        <v>132</v>
      </c>
      <c r="G21" s="18">
        <v>2419</v>
      </c>
      <c r="H21" s="18">
        <v>586</v>
      </c>
      <c r="I21" s="18">
        <f>E21/B20*1000</f>
        <v>437.0083920582473</v>
      </c>
      <c r="J21" s="18">
        <f t="shared" si="5"/>
        <v>488.74967104301294</v>
      </c>
      <c r="M21" s="4">
        <f t="shared" si="3"/>
        <v>437.0083920582473</v>
      </c>
      <c r="N21" s="4">
        <f t="shared" si="2"/>
        <v>488.749671043013</v>
      </c>
    </row>
    <row r="22" spans="1:14" ht="15" customHeight="1">
      <c r="A22" s="19">
        <v>1992</v>
      </c>
      <c r="B22" s="20">
        <v>140282</v>
      </c>
      <c r="C22" s="20">
        <v>67907</v>
      </c>
      <c r="D22" s="20">
        <v>3051</v>
      </c>
      <c r="E22" s="20">
        <v>60594</v>
      </c>
      <c r="F22" s="20">
        <v>132</v>
      </c>
      <c r="G22" s="20">
        <v>2486</v>
      </c>
      <c r="H22" s="20">
        <v>594</v>
      </c>
      <c r="I22" s="20">
        <f t="shared" si="4"/>
        <v>434.70213498622587</v>
      </c>
      <c r="J22" s="20">
        <f t="shared" si="5"/>
        <v>487.16569100091829</v>
      </c>
      <c r="M22" s="4">
        <f t="shared" si="3"/>
        <v>434.70213498622587</v>
      </c>
      <c r="N22" s="4">
        <f t="shared" si="2"/>
        <v>487.16569100091829</v>
      </c>
    </row>
    <row r="23" spans="1:14" ht="15" customHeight="1">
      <c r="A23" s="17">
        <v>1993</v>
      </c>
      <c r="B23" s="18">
        <v>139429</v>
      </c>
      <c r="C23" s="18">
        <v>68216</v>
      </c>
      <c r="D23" s="18">
        <v>3226</v>
      </c>
      <c r="E23" s="18">
        <v>60717</v>
      </c>
      <c r="F23" s="18">
        <v>129</v>
      </c>
      <c r="G23" s="18">
        <v>2484</v>
      </c>
      <c r="H23" s="18">
        <v>572</v>
      </c>
      <c r="I23" s="18">
        <f t="shared" si="4"/>
        <v>432.8210319214154</v>
      </c>
      <c r="J23" s="18">
        <f t="shared" si="5"/>
        <v>486.27764075219915</v>
      </c>
      <c r="M23" s="4">
        <f t="shared" si="3"/>
        <v>432.8210319214154</v>
      </c>
      <c r="N23" s="4">
        <f t="shared" si="2"/>
        <v>486.27764075219915</v>
      </c>
    </row>
    <row r="24" spans="1:14" ht="15" customHeight="1">
      <c r="A24" s="19">
        <v>1994</v>
      </c>
      <c r="B24" s="20">
        <v>138964</v>
      </c>
      <c r="C24" s="20">
        <v>67892</v>
      </c>
      <c r="D24" s="20">
        <v>3317</v>
      </c>
      <c r="E24" s="20">
        <v>60287</v>
      </c>
      <c r="F24" s="20">
        <v>134</v>
      </c>
      <c r="G24" s="20">
        <v>2479</v>
      </c>
      <c r="H24" s="20">
        <v>582</v>
      </c>
      <c r="I24" s="20">
        <f t="shared" si="4"/>
        <v>432.38494143972918</v>
      </c>
      <c r="J24" s="20">
        <f t="shared" si="5"/>
        <v>486.92883116137961</v>
      </c>
      <c r="M24" s="4">
        <f t="shared" si="3"/>
        <v>432.38494143972918</v>
      </c>
      <c r="N24" s="4">
        <f t="shared" si="2"/>
        <v>486.92883116137966</v>
      </c>
    </row>
    <row r="25" spans="1:14" ht="15" customHeight="1">
      <c r="A25" s="17">
        <v>1995</v>
      </c>
      <c r="B25" s="18">
        <v>138781</v>
      </c>
      <c r="C25" s="18">
        <v>67926</v>
      </c>
      <c r="D25" s="18">
        <v>3426</v>
      </c>
      <c r="E25" s="18">
        <v>60231</v>
      </c>
      <c r="F25" s="18">
        <v>129</v>
      </c>
      <c r="G25" s="18">
        <v>2472</v>
      </c>
      <c r="H25" s="18">
        <v>581</v>
      </c>
      <c r="I25" s="18">
        <f t="shared" si="4"/>
        <v>433.42880170403845</v>
      </c>
      <c r="J25" s="18">
        <f t="shared" si="5"/>
        <v>488.80285541579116</v>
      </c>
      <c r="M25" s="4">
        <f>E25/B24*1000</f>
        <v>433.42880170403845</v>
      </c>
      <c r="N25" s="4">
        <f t="shared" si="2"/>
        <v>488.80285541579116</v>
      </c>
    </row>
    <row r="26" spans="1:14" ht="15" customHeight="1">
      <c r="A26" s="19">
        <v>1996</v>
      </c>
      <c r="B26" s="20">
        <v>138869</v>
      </c>
      <c r="C26" s="20">
        <v>68242</v>
      </c>
      <c r="D26" s="20">
        <v>3539</v>
      </c>
      <c r="E26" s="20">
        <v>60369</v>
      </c>
      <c r="F26" s="20">
        <v>134</v>
      </c>
      <c r="G26" s="20">
        <v>2535</v>
      </c>
      <c r="H26" s="20">
        <v>561</v>
      </c>
      <c r="I26" s="20">
        <f t="shared" si="4"/>
        <v>434.99470388597859</v>
      </c>
      <c r="J26" s="20">
        <f t="shared" si="5"/>
        <v>491.72437149177483</v>
      </c>
      <c r="M26" s="4">
        <f t="shared" si="3"/>
        <v>434.99470388597859</v>
      </c>
      <c r="N26" s="4">
        <f t="shared" si="2"/>
        <v>491.72437149177483</v>
      </c>
    </row>
    <row r="27" spans="1:14" ht="15" customHeight="1">
      <c r="A27" s="17">
        <v>1997</v>
      </c>
      <c r="B27" s="18">
        <v>139941</v>
      </c>
      <c r="C27" s="18">
        <v>67890</v>
      </c>
      <c r="D27" s="18">
        <v>3761</v>
      </c>
      <c r="E27" s="18">
        <v>59806</v>
      </c>
      <c r="F27" s="18">
        <v>135</v>
      </c>
      <c r="G27" s="18">
        <v>2547</v>
      </c>
      <c r="H27" s="18">
        <v>566</v>
      </c>
      <c r="I27" s="18">
        <f t="shared" si="4"/>
        <v>430.66487120955719</v>
      </c>
      <c r="J27" s="18">
        <f t="shared" si="5"/>
        <v>488.87800733064972</v>
      </c>
      <c r="M27" s="4">
        <f t="shared" si="3"/>
        <v>430.66487120955719</v>
      </c>
      <c r="N27" s="4">
        <f t="shared" si="2"/>
        <v>488.87800733064972</v>
      </c>
    </row>
    <row r="28" spans="1:14" ht="15" customHeight="1">
      <c r="A28" s="19">
        <v>1998</v>
      </c>
      <c r="B28" s="20">
        <v>139285</v>
      </c>
      <c r="C28" s="20">
        <v>67810</v>
      </c>
      <c r="D28" s="20">
        <v>3926</v>
      </c>
      <c r="E28" s="20">
        <v>59548</v>
      </c>
      <c r="F28" s="20">
        <v>132</v>
      </c>
      <c r="G28" s="20">
        <v>2575</v>
      </c>
      <c r="H28" s="20">
        <v>572</v>
      </c>
      <c r="I28" s="20">
        <f t="shared" si="4"/>
        <v>425.52218434911856</v>
      </c>
      <c r="J28" s="20">
        <f t="shared" si="5"/>
        <v>484.56135085500318</v>
      </c>
      <c r="M28" s="4">
        <f t="shared" si="3"/>
        <v>425.52218434911856</v>
      </c>
      <c r="N28" s="4">
        <f t="shared" si="2"/>
        <v>484.56135085500318</v>
      </c>
    </row>
    <row r="29" spans="1:14" ht="15" customHeight="1">
      <c r="A29" s="17">
        <v>1999</v>
      </c>
      <c r="B29" s="18">
        <v>139672</v>
      </c>
      <c r="C29" s="18">
        <v>68493</v>
      </c>
      <c r="D29" s="18">
        <v>4073</v>
      </c>
      <c r="E29" s="18">
        <v>59944</v>
      </c>
      <c r="F29" s="18">
        <v>125</v>
      </c>
      <c r="G29" s="18">
        <v>2719</v>
      </c>
      <c r="H29" s="18">
        <v>573</v>
      </c>
      <c r="I29" s="18">
        <f t="shared" si="4"/>
        <v>430.36938650967443</v>
      </c>
      <c r="J29" s="18">
        <f t="shared" si="5"/>
        <v>491.74713716480596</v>
      </c>
      <c r="M29" s="4">
        <f t="shared" si="3"/>
        <v>430.36938650967443</v>
      </c>
      <c r="N29" s="4">
        <f t="shared" si="2"/>
        <v>491.74713716480596</v>
      </c>
    </row>
    <row r="30" spans="1:14" ht="15" customHeight="1">
      <c r="A30" s="19">
        <v>2000</v>
      </c>
      <c r="B30" s="20">
        <v>140259</v>
      </c>
      <c r="C30" s="20">
        <v>68691</v>
      </c>
      <c r="D30" s="20">
        <v>4099</v>
      </c>
      <c r="E30" s="20">
        <v>60023</v>
      </c>
      <c r="F30" s="20">
        <v>143</v>
      </c>
      <c r="G30" s="20">
        <v>2808</v>
      </c>
      <c r="H30" s="20">
        <v>566</v>
      </c>
      <c r="I30" s="20">
        <f t="shared" si="4"/>
        <v>429.74253966435651</v>
      </c>
      <c r="J30" s="20">
        <f t="shared" si="5"/>
        <v>491.80222234950458</v>
      </c>
      <c r="M30" s="4">
        <f t="shared" si="3"/>
        <v>429.74253966435651</v>
      </c>
      <c r="N30" s="4">
        <f t="shared" si="2"/>
        <v>491.80222234950458</v>
      </c>
    </row>
    <row r="31" spans="1:14" ht="15" customHeight="1">
      <c r="A31" s="17">
        <v>2001</v>
      </c>
      <c r="B31" s="18">
        <v>141509</v>
      </c>
      <c r="C31" s="18">
        <v>69690</v>
      </c>
      <c r="D31" s="18">
        <v>4138</v>
      </c>
      <c r="E31" s="18">
        <v>60921</v>
      </c>
      <c r="F31" s="18">
        <v>131</v>
      </c>
      <c r="G31" s="18">
        <v>2858</v>
      </c>
      <c r="H31" s="18">
        <v>580</v>
      </c>
      <c r="I31" s="18">
        <f t="shared" si="4"/>
        <v>434.3464590507561</v>
      </c>
      <c r="J31" s="18">
        <f t="shared" si="5"/>
        <v>496.86651123992044</v>
      </c>
      <c r="M31" s="4">
        <f t="shared" si="3"/>
        <v>434.3464590507561</v>
      </c>
      <c r="N31" s="4">
        <f t="shared" si="2"/>
        <v>496.86651123992044</v>
      </c>
    </row>
    <row r="32" spans="1:14" ht="15" customHeight="1">
      <c r="A32" s="19">
        <v>2002</v>
      </c>
      <c r="B32" s="20">
        <v>142575</v>
      </c>
      <c r="C32" s="20">
        <v>70279</v>
      </c>
      <c r="D32" s="20">
        <v>4264</v>
      </c>
      <c r="E32" s="20">
        <v>61321</v>
      </c>
      <c r="F32" s="20">
        <v>126</v>
      </c>
      <c r="G32" s="20">
        <v>2914</v>
      </c>
      <c r="H32" s="20">
        <v>590</v>
      </c>
      <c r="I32" s="20">
        <f t="shared" si="4"/>
        <v>433.33639556494643</v>
      </c>
      <c r="J32" s="20">
        <f t="shared" si="5"/>
        <v>496.63978969535509</v>
      </c>
      <c r="M32" s="4">
        <f t="shared" si="3"/>
        <v>433.33639556494643</v>
      </c>
      <c r="N32" s="4">
        <f t="shared" si="2"/>
        <v>496.63978969535503</v>
      </c>
    </row>
    <row r="33" spans="1:14" ht="15" customHeight="1">
      <c r="A33" s="17">
        <v>2003</v>
      </c>
      <c r="B33" s="18">
        <v>142959</v>
      </c>
      <c r="C33" s="18">
        <v>70355</v>
      </c>
      <c r="D33" s="18">
        <v>4428</v>
      </c>
      <c r="E33" s="18">
        <v>61317</v>
      </c>
      <c r="F33" s="18">
        <v>114</v>
      </c>
      <c r="G33" s="18">
        <v>2847</v>
      </c>
      <c r="H33" s="18">
        <v>612</v>
      </c>
      <c r="I33" s="18">
        <f t="shared" si="4"/>
        <v>430.06838506049451</v>
      </c>
      <c r="J33" s="18">
        <f t="shared" si="5"/>
        <v>493.4595826757847</v>
      </c>
      <c r="M33" s="4">
        <f t="shared" si="3"/>
        <v>430.06838506049451</v>
      </c>
      <c r="N33" s="4">
        <f t="shared" si="2"/>
        <v>493.45958267578465</v>
      </c>
    </row>
    <row r="34" spans="1:14" ht="15" customHeight="1">
      <c r="A34" s="19">
        <v>2004</v>
      </c>
      <c r="B34" s="20">
        <v>143123</v>
      </c>
      <c r="C34" s="20">
        <v>70309</v>
      </c>
      <c r="D34" s="20">
        <v>4446</v>
      </c>
      <c r="E34" s="20">
        <v>61244</v>
      </c>
      <c r="F34" s="20">
        <v>99</v>
      </c>
      <c r="G34" s="20">
        <v>2854</v>
      </c>
      <c r="H34" s="20">
        <v>621</v>
      </c>
      <c r="I34" s="20">
        <f t="shared" si="4"/>
        <v>428.40254898257541</v>
      </c>
      <c r="J34" s="20">
        <f t="shared" si="5"/>
        <v>491.81233780314636</v>
      </c>
      <c r="M34" s="4">
        <f t="shared" si="3"/>
        <v>428.40254898257541</v>
      </c>
      <c r="N34" s="4">
        <f t="shared" si="2"/>
        <v>491.81233780314636</v>
      </c>
    </row>
    <row r="35" spans="1:14" ht="15" customHeight="1">
      <c r="A35" s="17">
        <v>2005</v>
      </c>
      <c r="B35" s="18">
        <v>142993</v>
      </c>
      <c r="C35" s="18">
        <v>69395</v>
      </c>
      <c r="D35" s="18">
        <v>4452</v>
      </c>
      <c r="E35" s="18">
        <v>60370</v>
      </c>
      <c r="F35" s="18">
        <v>105</v>
      </c>
      <c r="G35" s="18">
        <v>2806</v>
      </c>
      <c r="H35" s="18">
        <v>613</v>
      </c>
      <c r="I35" s="18">
        <f t="shared" si="4"/>
        <v>421.80502085618667</v>
      </c>
      <c r="J35" s="18">
        <f t="shared" ref="J35:J41" si="6">C35*1000/B34</f>
        <v>484.8626705700691</v>
      </c>
      <c r="M35" s="4">
        <f t="shared" ref="M35:M41" si="7">E35/B34*1000</f>
        <v>421.80502085618667</v>
      </c>
      <c r="N35" s="4">
        <f t="shared" si="2"/>
        <v>484.8626705700691</v>
      </c>
    </row>
    <row r="36" spans="1:14" ht="15" customHeight="1">
      <c r="A36" s="19">
        <v>2006</v>
      </c>
      <c r="B36" s="20">
        <v>144634</v>
      </c>
      <c r="C36" s="20">
        <v>68842</v>
      </c>
      <c r="D36" s="20">
        <v>4418</v>
      </c>
      <c r="E36" s="20">
        <v>60525</v>
      </c>
      <c r="F36" s="20">
        <v>115</v>
      </c>
      <c r="G36" s="20">
        <v>2815</v>
      </c>
      <c r="H36" s="20">
        <v>628</v>
      </c>
      <c r="I36" s="20">
        <f>E36/B35*1000</f>
        <v>423.27246788304325</v>
      </c>
      <c r="J36" s="20">
        <f t="shared" si="6"/>
        <v>481.43615421733932</v>
      </c>
      <c r="M36" s="4">
        <f t="shared" si="7"/>
        <v>423.27246788304325</v>
      </c>
      <c r="N36" s="4">
        <f t="shared" si="2"/>
        <v>481.43615421733932</v>
      </c>
    </row>
    <row r="37" spans="1:14" ht="15" customHeight="1">
      <c r="A37" s="17">
        <v>2007</v>
      </c>
      <c r="B37" s="18">
        <v>145311</v>
      </c>
      <c r="C37" s="18">
        <v>69118</v>
      </c>
      <c r="D37" s="18">
        <v>4414</v>
      </c>
      <c r="E37" s="18">
        <v>60804</v>
      </c>
      <c r="F37" s="18">
        <v>112</v>
      </c>
      <c r="G37" s="18">
        <v>2816</v>
      </c>
      <c r="H37" s="18">
        <v>631</v>
      </c>
      <c r="I37" s="18">
        <f>E37*1000/B36</f>
        <v>420.39907628911595</v>
      </c>
      <c r="J37" s="18">
        <f t="shared" si="6"/>
        <v>477.88210241022165</v>
      </c>
      <c r="M37" s="4">
        <f t="shared" si="7"/>
        <v>420.39907628911601</v>
      </c>
      <c r="N37" s="4">
        <f t="shared" si="2"/>
        <v>477.88210241022165</v>
      </c>
    </row>
    <row r="38" spans="1:14" ht="15" customHeight="1">
      <c r="A38" s="19">
        <v>2008</v>
      </c>
      <c r="B38" s="20">
        <v>145642</v>
      </c>
      <c r="C38" s="20">
        <v>61725</v>
      </c>
      <c r="D38" s="20">
        <v>3964</v>
      </c>
      <c r="E38" s="20">
        <v>54179</v>
      </c>
      <c r="F38" s="20">
        <v>32</v>
      </c>
      <c r="G38" s="20">
        <v>2600</v>
      </c>
      <c r="H38" s="20">
        <v>625</v>
      </c>
      <c r="I38" s="20">
        <f>E38*1000/B37</f>
        <v>372.84857994233056</v>
      </c>
      <c r="J38" s="20">
        <f t="shared" si="6"/>
        <v>424.77857835951858</v>
      </c>
      <c r="M38" s="4">
        <f t="shared" si="7"/>
        <v>372.84857994233056</v>
      </c>
      <c r="N38" s="4">
        <f t="shared" si="2"/>
        <v>424.77857835951852</v>
      </c>
    </row>
    <row r="39" spans="1:14" ht="15" customHeight="1">
      <c r="A39" s="17">
        <v>2009</v>
      </c>
      <c r="B39" s="18">
        <v>146466</v>
      </c>
      <c r="C39" s="18">
        <v>61855</v>
      </c>
      <c r="D39" s="18">
        <v>4011</v>
      </c>
      <c r="E39" s="18">
        <v>54184</v>
      </c>
      <c r="F39" s="18">
        <v>40</v>
      </c>
      <c r="G39" s="18">
        <v>2690</v>
      </c>
      <c r="H39" s="18">
        <v>607</v>
      </c>
      <c r="I39" s="18">
        <f>E39*1000/B38</f>
        <v>372.03553919885746</v>
      </c>
      <c r="J39" s="18">
        <f t="shared" si="6"/>
        <v>424.70578541904121</v>
      </c>
      <c r="M39" s="4">
        <f t="shared" si="7"/>
        <v>372.03553919885746</v>
      </c>
      <c r="N39" s="4">
        <f t="shared" si="2"/>
        <v>424.70578541904121</v>
      </c>
    </row>
    <row r="40" spans="1:14" ht="15" customHeight="1">
      <c r="A40" s="19">
        <v>2010</v>
      </c>
      <c r="B40" s="20">
        <v>147312</v>
      </c>
      <c r="C40" s="20">
        <v>62391</v>
      </c>
      <c r="D40" s="20">
        <v>4119</v>
      </c>
      <c r="E40" s="20">
        <v>54599</v>
      </c>
      <c r="F40" s="20">
        <v>49</v>
      </c>
      <c r="G40" s="20">
        <v>2702</v>
      </c>
      <c r="H40" s="20">
        <v>611</v>
      </c>
      <c r="I40" s="20">
        <f>E40*1000/B39</f>
        <v>372.77593434653778</v>
      </c>
      <c r="J40" s="20">
        <f t="shared" si="6"/>
        <v>425.97599442874116</v>
      </c>
      <c r="M40" s="4">
        <f t="shared" si="7"/>
        <v>372.77593434653778</v>
      </c>
      <c r="N40" s="4">
        <f t="shared" si="2"/>
        <v>425.9759944287411</v>
      </c>
    </row>
    <row r="41" spans="1:14" ht="15" customHeight="1" thickBot="1">
      <c r="A41" s="21">
        <v>2011</v>
      </c>
      <c r="B41" s="22">
        <v>148415</v>
      </c>
      <c r="C41" s="22">
        <v>62712</v>
      </c>
      <c r="D41" s="22">
        <v>4147</v>
      </c>
      <c r="E41" s="22">
        <v>54809</v>
      </c>
      <c r="F41" s="22">
        <v>67</v>
      </c>
      <c r="G41" s="22">
        <v>2765</v>
      </c>
      <c r="H41" s="22">
        <v>612</v>
      </c>
      <c r="I41" s="22">
        <f>E41*1000/B40</f>
        <v>372.06066036711201</v>
      </c>
      <c r="J41" s="22">
        <f t="shared" si="6"/>
        <v>425.70869990224827</v>
      </c>
      <c r="M41" s="4">
        <f t="shared" si="7"/>
        <v>372.06066036711201</v>
      </c>
      <c r="N41" s="4">
        <f t="shared" si="2"/>
        <v>425.70869990224833</v>
      </c>
    </row>
    <row r="42" spans="1:14" ht="15" customHeight="1">
      <c r="A42" s="23" t="s">
        <v>168</v>
      </c>
      <c r="B42" s="23"/>
      <c r="C42" s="23"/>
      <c r="D42" s="23"/>
      <c r="E42" s="24"/>
      <c r="F42" s="24"/>
      <c r="G42" s="24"/>
      <c r="H42" s="24"/>
      <c r="M42" s="4" t="s">
        <v>125</v>
      </c>
    </row>
    <row r="43" spans="1:14" ht="15" customHeight="1">
      <c r="A43" s="23" t="s">
        <v>85</v>
      </c>
      <c r="B43" s="23"/>
      <c r="C43" s="23"/>
      <c r="D43" s="23"/>
      <c r="E43" s="23"/>
      <c r="F43" s="24"/>
      <c r="G43" s="24"/>
      <c r="H43" s="24"/>
      <c r="I43" s="24"/>
      <c r="J43" s="24"/>
      <c r="M43" s="4" t="s">
        <v>118</v>
      </c>
    </row>
    <row r="44" spans="1:14" ht="15" customHeight="1">
      <c r="A44" s="23" t="s">
        <v>107</v>
      </c>
      <c r="B44" s="23"/>
      <c r="C44" s="23"/>
      <c r="D44" s="23"/>
      <c r="E44" s="23"/>
      <c r="F44" s="24"/>
      <c r="G44" s="24"/>
      <c r="H44" s="24"/>
      <c r="I44" s="24"/>
      <c r="J44" s="24"/>
    </row>
    <row r="45" spans="1:14" ht="15" customHeight="1">
      <c r="A45" s="23" t="s">
        <v>100</v>
      </c>
      <c r="B45" s="24"/>
      <c r="C45" s="24"/>
      <c r="D45" s="24"/>
      <c r="E45" s="24"/>
      <c r="F45" s="24"/>
      <c r="G45" s="24"/>
      <c r="H45" s="24"/>
      <c r="I45" s="24"/>
      <c r="J45" s="24"/>
    </row>
    <row r="46" spans="1:14" ht="15" customHeight="1">
      <c r="A46" s="23" t="s">
        <v>101</v>
      </c>
      <c r="B46" s="24"/>
      <c r="C46" s="24"/>
      <c r="D46" s="24"/>
      <c r="E46" s="24"/>
      <c r="F46" s="24"/>
      <c r="G46" s="24"/>
      <c r="H46" s="24"/>
      <c r="I46" s="24"/>
      <c r="J46" s="24"/>
    </row>
    <row r="47" spans="1:14" ht="15" customHeight="1">
      <c r="A47" s="23" t="s">
        <v>102</v>
      </c>
      <c r="B47" s="24"/>
      <c r="C47" s="24"/>
      <c r="D47" s="24"/>
      <c r="E47" s="24"/>
      <c r="F47" s="24"/>
      <c r="G47" s="24"/>
      <c r="H47" s="24"/>
      <c r="I47" s="24"/>
      <c r="J47" s="24"/>
    </row>
    <row r="48" spans="1:14" ht="15" customHeight="1">
      <c r="A48" s="23" t="s">
        <v>103</v>
      </c>
      <c r="B48" s="24"/>
      <c r="C48" s="24"/>
      <c r="D48" s="24"/>
      <c r="E48" s="24"/>
      <c r="F48" s="24"/>
      <c r="G48" s="24"/>
      <c r="H48" s="24"/>
      <c r="I48" s="24"/>
      <c r="J48" s="24"/>
    </row>
    <row r="49" spans="1:10" ht="15" customHeight="1">
      <c r="A49" s="25" t="s">
        <v>137</v>
      </c>
      <c r="B49" s="24"/>
      <c r="C49" s="24"/>
      <c r="D49" s="24"/>
      <c r="E49" s="24"/>
      <c r="F49" s="24"/>
      <c r="G49" s="24"/>
      <c r="H49" s="24"/>
      <c r="I49" s="24"/>
      <c r="J49" s="24"/>
    </row>
    <row r="50" spans="1:10" ht="15" customHeight="1">
      <c r="A50" s="26" t="s">
        <v>104</v>
      </c>
      <c r="B50" s="24"/>
      <c r="C50" s="24"/>
      <c r="D50" s="24"/>
      <c r="E50" s="24"/>
      <c r="F50" s="24"/>
      <c r="G50" s="24"/>
      <c r="H50" s="24"/>
      <c r="I50" s="24"/>
      <c r="J50" s="24"/>
    </row>
    <row r="51" spans="1:10" ht="15" customHeight="1">
      <c r="A51" s="27" t="s">
        <v>105</v>
      </c>
      <c r="B51" s="24"/>
      <c r="C51" s="24"/>
      <c r="D51" s="24"/>
      <c r="E51" s="24"/>
      <c r="F51" s="24"/>
      <c r="G51" s="24"/>
      <c r="H51" s="24"/>
      <c r="I51" s="24"/>
      <c r="J51" s="24"/>
    </row>
    <row r="52" spans="1:10" ht="15" customHeight="1">
      <c r="A52" s="28" t="s">
        <v>116</v>
      </c>
    </row>
  </sheetData>
  <mergeCells count="3">
    <mergeCell ref="A3:J3"/>
    <mergeCell ref="D5:H5"/>
    <mergeCell ref="A2:J2"/>
  </mergeCells>
  <phoneticPr fontId="0" type="noConversion"/>
  <printOptions horizontalCentered="1"/>
  <pageMargins left="0.55118110236220474" right="0.55118110236220474" top="0.78740157480314965" bottom="0.59055118110236227" header="0.39370078740157483" footer="0.39370078740157483"/>
  <pageSetup paperSize="9" orientation="portrait" r:id="rId1"/>
  <headerFooter scaleWithDoc="0">
    <oddHeader>&amp;L&amp;"Noto Sans,Standard"Statistisches Jahrbuch 2024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M38"/>
  <sheetViews>
    <sheetView showGridLines="0" view="pageBreakPreview" zoomScaleNormal="100" zoomScaleSheetLayoutView="100" workbookViewId="0">
      <selection activeCell="Q19" sqref="Q19"/>
    </sheetView>
  </sheetViews>
  <sheetFormatPr baseColWidth="10" defaultRowHeight="14.25"/>
  <cols>
    <col min="1" max="7" width="12.42578125" style="1" customWidth="1"/>
    <col min="8" max="8" width="15.140625" style="1" customWidth="1"/>
    <col min="9" max="11" width="11.42578125" style="1"/>
    <col min="12" max="12" width="28.28515625" style="1" customWidth="1"/>
    <col min="13" max="13" width="28.85546875" style="1" customWidth="1"/>
    <col min="14" max="16384" width="11.42578125" style="1"/>
  </cols>
  <sheetData>
    <row r="1" spans="1:13" ht="18.95" customHeight="1">
      <c r="A1" s="53" t="s">
        <v>83</v>
      </c>
      <c r="B1" s="54"/>
      <c r="C1" s="54"/>
      <c r="D1" s="54"/>
      <c r="E1" s="54"/>
      <c r="F1" s="54"/>
      <c r="G1" s="54"/>
      <c r="H1" s="54"/>
      <c r="I1" s="55"/>
      <c r="J1" s="55"/>
    </row>
    <row r="2" spans="1:13" ht="18.95" customHeight="1">
      <c r="A2" s="56" t="s">
        <v>133</v>
      </c>
      <c r="B2" s="54"/>
      <c r="C2" s="54"/>
      <c r="D2" s="54"/>
      <c r="E2" s="54"/>
      <c r="F2" s="54"/>
      <c r="G2" s="54"/>
      <c r="H2" s="54"/>
      <c r="I2" s="55"/>
      <c r="J2" s="55"/>
    </row>
    <row r="3" spans="1:13" ht="18.95" customHeight="1">
      <c r="A3" s="152" t="s">
        <v>134</v>
      </c>
      <c r="B3" s="57"/>
      <c r="C3" s="57"/>
      <c r="D3" s="57"/>
      <c r="E3" s="57"/>
      <c r="F3" s="57"/>
      <c r="G3" s="57"/>
      <c r="H3" s="57"/>
      <c r="K3" s="58" t="s">
        <v>126</v>
      </c>
      <c r="L3" s="59" t="s">
        <v>127</v>
      </c>
      <c r="M3" s="59" t="s">
        <v>128</v>
      </c>
    </row>
    <row r="4" spans="1:13" ht="15" customHeight="1">
      <c r="K4" s="60">
        <v>1996</v>
      </c>
      <c r="L4" s="61">
        <v>13924172</v>
      </c>
      <c r="M4" s="62">
        <v>16810578</v>
      </c>
    </row>
    <row r="5" spans="1:13" ht="15" customHeight="1">
      <c r="K5" s="60">
        <v>1997</v>
      </c>
      <c r="L5" s="61">
        <v>15580258</v>
      </c>
      <c r="M5" s="63">
        <v>17191086</v>
      </c>
    </row>
    <row r="6" spans="1:13" ht="15" customHeight="1">
      <c r="K6" s="60">
        <v>1998</v>
      </c>
      <c r="L6" s="61">
        <v>15849354</v>
      </c>
      <c r="M6" s="62">
        <v>17162432</v>
      </c>
    </row>
    <row r="7" spans="1:13" ht="15" customHeight="1">
      <c r="K7" s="60">
        <v>1999</v>
      </c>
      <c r="L7" s="61">
        <v>16128277</v>
      </c>
      <c r="M7" s="62">
        <v>17366510</v>
      </c>
    </row>
    <row r="8" spans="1:13" ht="15" customHeight="1">
      <c r="K8" s="60">
        <v>2000</v>
      </c>
      <c r="L8" s="62">
        <v>16969688</v>
      </c>
      <c r="M8" s="62">
        <v>17515520</v>
      </c>
    </row>
    <row r="9" spans="1:13" ht="15" customHeight="1">
      <c r="K9" s="64">
        <v>2001</v>
      </c>
      <c r="L9" s="62">
        <v>17428810</v>
      </c>
      <c r="M9" s="62">
        <v>17939207</v>
      </c>
    </row>
    <row r="10" spans="1:13" ht="15" customHeight="1">
      <c r="K10" s="64">
        <v>2002</v>
      </c>
      <c r="L10" s="62">
        <v>17639944</v>
      </c>
      <c r="M10" s="62">
        <v>18165245</v>
      </c>
    </row>
    <row r="11" spans="1:13" ht="15" customHeight="1">
      <c r="K11" s="64">
        <v>2003</v>
      </c>
      <c r="L11" s="62">
        <v>19133252</v>
      </c>
      <c r="M11" s="62">
        <v>16888758</v>
      </c>
    </row>
    <row r="12" spans="1:13" ht="15" customHeight="1">
      <c r="K12" s="60">
        <v>2004</v>
      </c>
      <c r="L12" s="62">
        <v>19353865</v>
      </c>
      <c r="M12" s="62">
        <v>17079435</v>
      </c>
    </row>
    <row r="13" spans="1:13" ht="15" customHeight="1">
      <c r="K13" s="64">
        <v>2005</v>
      </c>
      <c r="L13" s="62">
        <v>19452219</v>
      </c>
      <c r="M13" s="62">
        <v>18068440</v>
      </c>
    </row>
    <row r="14" spans="1:13" ht="15" customHeight="1">
      <c r="K14" s="64">
        <v>2006</v>
      </c>
      <c r="L14" s="62">
        <v>21884946</v>
      </c>
      <c r="M14" s="62">
        <v>19610970</v>
      </c>
    </row>
    <row r="15" spans="1:13" ht="15" customHeight="1">
      <c r="K15" s="60">
        <v>2007</v>
      </c>
      <c r="L15" s="62">
        <v>21388830</v>
      </c>
      <c r="M15" s="62">
        <v>19166404</v>
      </c>
    </row>
    <row r="16" spans="1:13" ht="15" customHeight="1">
      <c r="K16" s="65">
        <v>2008</v>
      </c>
      <c r="L16" s="66">
        <v>15233196</v>
      </c>
      <c r="M16" s="67">
        <v>24854162</v>
      </c>
    </row>
    <row r="17" spans="7:13" ht="15" customHeight="1">
      <c r="K17" s="65">
        <v>2009</v>
      </c>
      <c r="L17" s="66">
        <v>15003808</v>
      </c>
      <c r="M17" s="67">
        <v>24479897</v>
      </c>
    </row>
    <row r="18" spans="7:13" ht="15" customHeight="1">
      <c r="K18" s="65">
        <v>2010</v>
      </c>
      <c r="L18" s="66">
        <v>15400476</v>
      </c>
      <c r="M18" s="67">
        <v>19289186</v>
      </c>
    </row>
    <row r="19" spans="7:13" ht="15" customHeight="1">
      <c r="K19" s="65">
        <v>2011</v>
      </c>
      <c r="L19" s="66">
        <v>15653107</v>
      </c>
      <c r="M19" s="67">
        <v>19605434</v>
      </c>
    </row>
    <row r="20" spans="7:13" ht="15" customHeight="1">
      <c r="K20" s="65">
        <v>2012</v>
      </c>
      <c r="L20" s="66">
        <v>20219970</v>
      </c>
      <c r="M20" s="67">
        <v>19362556</v>
      </c>
    </row>
    <row r="21" spans="7:13" ht="15" customHeight="1">
      <c r="K21" s="65">
        <v>2013</v>
      </c>
      <c r="L21" s="66">
        <v>21009079</v>
      </c>
      <c r="M21" s="67">
        <v>19399041</v>
      </c>
    </row>
    <row r="22" spans="7:13" ht="15" customHeight="1">
      <c r="K22" s="64">
        <v>2014</v>
      </c>
      <c r="L22" s="68">
        <v>20276063</v>
      </c>
      <c r="M22" s="69">
        <v>19568068</v>
      </c>
    </row>
    <row r="23" spans="7:13" ht="15" customHeight="1">
      <c r="K23" s="64">
        <v>2015</v>
      </c>
      <c r="L23" s="66">
        <v>21009433</v>
      </c>
      <c r="M23" s="67">
        <v>19719791</v>
      </c>
    </row>
    <row r="24" spans="7:13" ht="15" customHeight="1">
      <c r="K24" s="64">
        <v>2016</v>
      </c>
      <c r="L24" s="68">
        <v>20993748</v>
      </c>
      <c r="M24" s="68">
        <v>19962116</v>
      </c>
    </row>
    <row r="25" spans="7:13" ht="15" customHeight="1">
      <c r="K25" s="64">
        <v>2017</v>
      </c>
      <c r="L25" s="68">
        <v>20361260</v>
      </c>
      <c r="M25" s="68">
        <v>19170144</v>
      </c>
    </row>
    <row r="26" spans="7:13" ht="15" customHeight="1">
      <c r="K26" s="64">
        <v>2018</v>
      </c>
      <c r="L26" s="62">
        <v>20135251</v>
      </c>
      <c r="M26" s="62">
        <v>18946989</v>
      </c>
    </row>
    <row r="27" spans="7:13" ht="15" customHeight="1">
      <c r="K27" s="64">
        <v>2019</v>
      </c>
      <c r="L27" s="62">
        <v>20448946</v>
      </c>
      <c r="M27" s="62">
        <v>18656329</v>
      </c>
    </row>
    <row r="28" spans="7:13" ht="15" customHeight="1">
      <c r="K28" s="64">
        <v>2020</v>
      </c>
      <c r="L28" s="62">
        <v>12018482</v>
      </c>
      <c r="M28" s="62">
        <v>12025059</v>
      </c>
    </row>
    <row r="29" spans="7:13" ht="15" customHeight="1">
      <c r="K29" s="64">
        <v>2021</v>
      </c>
      <c r="L29" s="62">
        <v>12247612.418738268</v>
      </c>
      <c r="M29" s="62">
        <v>11462399.707752673</v>
      </c>
    </row>
    <row r="30" spans="7:13" ht="15" customHeight="1">
      <c r="K30" s="163">
        <v>2022</v>
      </c>
      <c r="L30" s="164">
        <v>17356899</v>
      </c>
      <c r="M30" s="164">
        <v>15966875</v>
      </c>
    </row>
    <row r="31" spans="7:13" ht="15" customHeight="1">
      <c r="G31" s="70"/>
      <c r="K31" s="163">
        <v>2023</v>
      </c>
      <c r="L31" s="164">
        <v>20872951</v>
      </c>
      <c r="M31" s="164">
        <v>18308667</v>
      </c>
    </row>
    <row r="32" spans="7:13" ht="15" customHeight="1">
      <c r="K32" s="163">
        <v>2024</v>
      </c>
      <c r="L32" s="164">
        <v>21613039.577723533</v>
      </c>
      <c r="M32" s="173">
        <v>20948002.525604568</v>
      </c>
    </row>
    <row r="33" ht="15" customHeight="1"/>
    <row r="34" ht="15" customHeight="1"/>
    <row r="35" ht="12" customHeight="1"/>
    <row r="36" ht="12" customHeight="1"/>
    <row r="37" ht="12" customHeight="1"/>
    <row r="38" ht="12" customHeight="1"/>
  </sheetData>
  <phoneticPr fontId="0" type="noConversion"/>
  <printOptions horizontalCentered="1"/>
  <pageMargins left="0.55118110236220474" right="0.55118110236220474" top="0.78740157480314965" bottom="0.59055118110236227" header="0.39370078740157483" footer="0.39370078740157483"/>
  <pageSetup paperSize="9" orientation="portrait" r:id="rId1"/>
  <headerFooter scaleWithDoc="0">
    <oddHeader>&amp;L&amp;"Noto Sans,Standard"Statistisches Jahrbuch 2024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L22"/>
  <sheetViews>
    <sheetView showGridLines="0" view="pageBreakPreview" zoomScaleNormal="100" zoomScaleSheetLayoutView="100" workbookViewId="0">
      <selection activeCell="N26" sqref="N26"/>
    </sheetView>
  </sheetViews>
  <sheetFormatPr baseColWidth="10" defaultRowHeight="14.25"/>
  <cols>
    <col min="1" max="1" width="18.28515625" style="4" customWidth="1"/>
    <col min="2" max="12" width="11.85546875" style="4" customWidth="1"/>
    <col min="13" max="16384" width="11.42578125" style="4"/>
  </cols>
  <sheetData>
    <row r="1" spans="1:12" ht="18.95" customHeight="1">
      <c r="A1" s="2" t="s">
        <v>84</v>
      </c>
      <c r="B1" s="3"/>
      <c r="C1" s="3"/>
      <c r="D1" s="3"/>
      <c r="E1" s="3"/>
      <c r="F1" s="3"/>
      <c r="G1" s="3"/>
      <c r="H1" s="3"/>
      <c r="I1" s="3"/>
      <c r="J1" s="3"/>
      <c r="K1" s="41"/>
      <c r="L1" s="41"/>
    </row>
    <row r="2" spans="1:12" ht="18.95" customHeight="1">
      <c r="A2" s="42" t="s">
        <v>181</v>
      </c>
      <c r="B2" s="3"/>
      <c r="C2" s="3"/>
      <c r="D2" s="3"/>
      <c r="E2" s="3"/>
      <c r="F2" s="3"/>
      <c r="G2" s="3"/>
      <c r="H2" s="3"/>
      <c r="I2" s="3"/>
      <c r="J2" s="3"/>
      <c r="K2" s="41"/>
      <c r="L2" s="41"/>
    </row>
    <row r="3" spans="1:12" ht="15" customHeight="1" thickBot="1">
      <c r="A3" s="4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30" customHeight="1" thickBot="1">
      <c r="A4" s="44" t="s">
        <v>91</v>
      </c>
      <c r="B4" s="45">
        <v>2014</v>
      </c>
      <c r="C4" s="45">
        <v>2015</v>
      </c>
      <c r="D4" s="45">
        <v>2016</v>
      </c>
      <c r="E4" s="45">
        <v>2017</v>
      </c>
      <c r="F4" s="45">
        <v>2018</v>
      </c>
      <c r="G4" s="45">
        <v>2019</v>
      </c>
      <c r="H4" s="45">
        <v>2020</v>
      </c>
      <c r="I4" s="45">
        <v>2021</v>
      </c>
      <c r="J4" s="45">
        <v>2022</v>
      </c>
      <c r="K4" s="45">
        <v>2023</v>
      </c>
      <c r="L4" s="45">
        <v>2024</v>
      </c>
    </row>
    <row r="5" spans="1:12" ht="15" customHeight="1">
      <c r="A5" s="157" t="s">
        <v>138</v>
      </c>
      <c r="B5" s="46">
        <v>5</v>
      </c>
      <c r="C5" s="46">
        <v>5</v>
      </c>
      <c r="D5" s="46">
        <v>5</v>
      </c>
      <c r="E5" s="46">
        <v>5</v>
      </c>
      <c r="F5" s="46">
        <v>5</v>
      </c>
      <c r="G5" s="46">
        <v>5</v>
      </c>
      <c r="H5" s="46">
        <v>5</v>
      </c>
      <c r="I5" s="46">
        <v>5</v>
      </c>
      <c r="J5" s="46">
        <v>5</v>
      </c>
      <c r="K5" s="46">
        <v>5</v>
      </c>
      <c r="L5" s="46">
        <v>5</v>
      </c>
    </row>
    <row r="6" spans="1:12" ht="30" customHeight="1">
      <c r="A6" s="47" t="s">
        <v>139</v>
      </c>
      <c r="B6" s="48">
        <v>35.340000000000003</v>
      </c>
      <c r="C6" s="48">
        <v>35.340000000000003</v>
      </c>
      <c r="D6" s="48">
        <v>35.340000000000003</v>
      </c>
      <c r="E6" s="48">
        <v>35.340000000000003</v>
      </c>
      <c r="F6" s="48">
        <v>37.4</v>
      </c>
      <c r="G6" s="48">
        <v>37.4</v>
      </c>
      <c r="H6" s="48">
        <v>37.4</v>
      </c>
      <c r="I6" s="48">
        <v>41.3</v>
      </c>
      <c r="J6" s="48">
        <v>41.3</v>
      </c>
      <c r="K6" s="48">
        <v>36.4</v>
      </c>
      <c r="L6" s="48">
        <v>36.4</v>
      </c>
    </row>
    <row r="7" spans="1:12" ht="30" customHeight="1">
      <c r="A7" s="49" t="s">
        <v>140</v>
      </c>
      <c r="B7" s="50">
        <v>25.28</v>
      </c>
      <c r="C7" s="50">
        <v>25.28</v>
      </c>
      <c r="D7" s="50">
        <v>25.28</v>
      </c>
      <c r="E7" s="50">
        <v>25.16</v>
      </c>
      <c r="F7" s="50">
        <v>26.62</v>
      </c>
      <c r="G7" s="50">
        <v>26.63</v>
      </c>
      <c r="H7" s="50">
        <v>26.61</v>
      </c>
      <c r="I7" s="50">
        <v>26.61</v>
      </c>
      <c r="J7" s="50">
        <v>26.61</v>
      </c>
      <c r="K7" s="50">
        <v>26.61</v>
      </c>
      <c r="L7" s="50">
        <v>26.61</v>
      </c>
    </row>
    <row r="8" spans="1:12" ht="30" customHeight="1">
      <c r="A8" s="51" t="s">
        <v>141</v>
      </c>
      <c r="B8" s="20">
        <v>40</v>
      </c>
      <c r="C8" s="20">
        <v>40</v>
      </c>
      <c r="D8" s="20">
        <v>38</v>
      </c>
      <c r="E8" s="20">
        <v>38</v>
      </c>
      <c r="F8" s="20">
        <v>39</v>
      </c>
      <c r="G8" s="20">
        <v>40</v>
      </c>
      <c r="H8" s="20">
        <v>37</v>
      </c>
      <c r="I8" s="20">
        <v>37</v>
      </c>
      <c r="J8" s="20">
        <v>37</v>
      </c>
      <c r="K8" s="20">
        <v>34</v>
      </c>
      <c r="L8" s="20">
        <v>33</v>
      </c>
    </row>
    <row r="9" spans="1:12" ht="30" customHeight="1">
      <c r="A9" s="49" t="s">
        <v>142</v>
      </c>
      <c r="B9" s="18">
        <v>2048</v>
      </c>
      <c r="C9" s="18">
        <v>2022</v>
      </c>
      <c r="D9" s="18">
        <v>2072</v>
      </c>
      <c r="E9" s="18">
        <v>2145</v>
      </c>
      <c r="F9" s="18">
        <v>2143</v>
      </c>
      <c r="G9" s="18">
        <v>2102</v>
      </c>
      <c r="H9" s="18">
        <v>2025</v>
      </c>
      <c r="I9" s="18">
        <v>2178</v>
      </c>
      <c r="J9" s="18">
        <v>2256</v>
      </c>
      <c r="K9" s="18">
        <v>2082</v>
      </c>
      <c r="L9" s="18">
        <v>2183</v>
      </c>
    </row>
    <row r="10" spans="1:12" ht="30" customHeight="1">
      <c r="A10" s="51" t="s">
        <v>143</v>
      </c>
      <c r="B10" s="20">
        <v>394772</v>
      </c>
      <c r="C10" s="20">
        <v>396767</v>
      </c>
      <c r="D10" s="20">
        <v>340258</v>
      </c>
      <c r="E10" s="20">
        <v>313312</v>
      </c>
      <c r="F10" s="20">
        <v>343890</v>
      </c>
      <c r="G10" s="20">
        <v>342947</v>
      </c>
      <c r="H10" s="20">
        <v>312476</v>
      </c>
      <c r="I10" s="20">
        <v>360055</v>
      </c>
      <c r="J10" s="20">
        <v>363654</v>
      </c>
      <c r="K10" s="20">
        <v>349103</v>
      </c>
      <c r="L10" s="20">
        <v>361209</v>
      </c>
    </row>
    <row r="11" spans="1:12" ht="30" customHeight="1" thickBot="1">
      <c r="A11" s="52" t="s">
        <v>144</v>
      </c>
      <c r="B11" s="22">
        <v>19568068</v>
      </c>
      <c r="C11" s="22">
        <v>19719791</v>
      </c>
      <c r="D11" s="22">
        <v>19962116</v>
      </c>
      <c r="E11" s="22">
        <v>19170144</v>
      </c>
      <c r="F11" s="22">
        <v>18946989</v>
      </c>
      <c r="G11" s="22">
        <v>18656329</v>
      </c>
      <c r="H11" s="22">
        <v>12025059</v>
      </c>
      <c r="I11" s="22">
        <v>11462399.707752673</v>
      </c>
      <c r="J11" s="22">
        <v>15966875</v>
      </c>
      <c r="K11" s="22">
        <v>18308667</v>
      </c>
      <c r="L11" s="22">
        <v>20948002.525604568</v>
      </c>
    </row>
    <row r="12" spans="1:12" ht="15" customHeight="1">
      <c r="A12" s="23" t="s">
        <v>184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12" ht="15" customHeight="1">
      <c r="A13" s="23" t="s">
        <v>182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1:12" ht="15" customHeight="1">
      <c r="A14" s="23" t="s">
        <v>176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1:12" ht="15" customHeight="1">
      <c r="A15" s="23" t="s">
        <v>62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  <row r="16" spans="1:12" ht="15" customHeight="1">
      <c r="A16" s="23" t="s">
        <v>63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</row>
    <row r="17" spans="1:12" ht="15" customHeight="1">
      <c r="A17" s="23" t="s">
        <v>64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1:12" ht="15" customHeight="1">
      <c r="A18" s="23" t="s">
        <v>65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</row>
    <row r="19" spans="1:12" ht="15" customHeight="1">
      <c r="A19" s="23" t="s">
        <v>66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</row>
    <row r="20" spans="1:12" ht="15" customHeight="1">
      <c r="A20" s="23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</row>
    <row r="21" spans="1:12" ht="15" customHeight="1"/>
    <row r="22" spans="1:12" ht="15" customHeight="1"/>
  </sheetData>
  <phoneticPr fontId="0" type="noConversion"/>
  <printOptions horizontalCentered="1"/>
  <pageMargins left="0.55118110236220474" right="0.55118110236220474" top="0.78740157480314965" bottom="0.59055118110236227" header="0.39370078740157483" footer="0.39370078740157483"/>
  <pageSetup paperSize="9" orientation="landscape" r:id="rId1"/>
  <headerFooter scaleWithDoc="0">
    <oddHeader>&amp;L&amp;"Noto Sans,Standard"Statistisches Jahrbuch 2024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H51"/>
  <sheetViews>
    <sheetView showGridLines="0" view="pageBreakPreview" zoomScaleNormal="100" zoomScaleSheetLayoutView="100" workbookViewId="0">
      <selection activeCell="G24" sqref="G24"/>
    </sheetView>
  </sheetViews>
  <sheetFormatPr baseColWidth="10" defaultRowHeight="14.25"/>
  <cols>
    <col min="1" max="1" width="49.85546875" style="4" customWidth="1"/>
    <col min="2" max="2" width="49.140625" style="33" customWidth="1"/>
    <col min="3" max="16384" width="11.42578125" style="4"/>
  </cols>
  <sheetData>
    <row r="1" spans="1:8" ht="18.95" customHeight="1">
      <c r="A1" s="29" t="s">
        <v>98</v>
      </c>
      <c r="B1" s="30"/>
      <c r="C1" s="31"/>
      <c r="D1" s="31"/>
      <c r="E1" s="31"/>
      <c r="F1" s="31"/>
      <c r="G1" s="31"/>
      <c r="H1" s="31"/>
    </row>
    <row r="2" spans="1:8" ht="18.95" customHeight="1">
      <c r="A2" s="32" t="s">
        <v>161</v>
      </c>
      <c r="B2" s="30"/>
      <c r="C2" s="31"/>
      <c r="D2" s="31"/>
      <c r="E2" s="31"/>
      <c r="F2" s="31"/>
      <c r="G2" s="31"/>
      <c r="H2" s="31"/>
    </row>
    <row r="3" spans="1:8" ht="18.95" customHeight="1">
      <c r="A3" s="153" t="s">
        <v>160</v>
      </c>
      <c r="B3" s="30"/>
      <c r="C3" s="31"/>
      <c r="D3" s="31"/>
      <c r="E3" s="31"/>
      <c r="F3" s="31"/>
      <c r="G3" s="31"/>
      <c r="H3" s="31"/>
    </row>
    <row r="4" spans="1:8" ht="15" customHeight="1" thickBot="1"/>
    <row r="5" spans="1:8" ht="15" customHeight="1" thickBot="1">
      <c r="A5" s="158" t="s">
        <v>0</v>
      </c>
      <c r="B5" s="159" t="s">
        <v>99</v>
      </c>
    </row>
    <row r="6" spans="1:8" ht="15" customHeight="1">
      <c r="A6" s="34">
        <v>2015</v>
      </c>
      <c r="B6" s="35">
        <v>9537</v>
      </c>
    </row>
    <row r="7" spans="1:8" ht="15" customHeight="1">
      <c r="A7" s="36">
        <v>2016</v>
      </c>
      <c r="B7" s="37">
        <v>18888</v>
      </c>
    </row>
    <row r="8" spans="1:8" ht="15" customHeight="1">
      <c r="A8" s="34">
        <v>2017</v>
      </c>
      <c r="B8" s="35">
        <v>25967</v>
      </c>
    </row>
    <row r="9" spans="1:8" ht="15" customHeight="1">
      <c r="A9" s="38">
        <v>2018</v>
      </c>
      <c r="B9" s="39">
        <v>61988</v>
      </c>
    </row>
    <row r="10" spans="1:8" ht="15" customHeight="1">
      <c r="A10" s="17">
        <v>2019</v>
      </c>
      <c r="B10" s="18">
        <v>129648</v>
      </c>
    </row>
    <row r="11" spans="1:8" ht="15" customHeight="1">
      <c r="A11" s="19">
        <v>2020</v>
      </c>
      <c r="B11" s="20">
        <v>97842</v>
      </c>
    </row>
    <row r="12" spans="1:8" ht="15" customHeight="1">
      <c r="A12" s="17">
        <v>2021</v>
      </c>
      <c r="B12" s="18">
        <v>166465</v>
      </c>
    </row>
    <row r="13" spans="1:8" ht="15" customHeight="1">
      <c r="A13" s="19">
        <v>2022</v>
      </c>
      <c r="B13" s="20">
        <v>325169</v>
      </c>
    </row>
    <row r="14" spans="1:8" ht="15" customHeight="1">
      <c r="A14" s="17">
        <v>2023</v>
      </c>
      <c r="B14" s="18">
        <v>472063</v>
      </c>
    </row>
    <row r="15" spans="1:8" ht="15" customHeight="1" thickBot="1">
      <c r="A15" s="168">
        <v>2024</v>
      </c>
      <c r="B15" s="79">
        <v>467000</v>
      </c>
    </row>
    <row r="16" spans="1:8" ht="15" customHeight="1">
      <c r="A16" s="40" t="s">
        <v>174</v>
      </c>
    </row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</sheetData>
  <printOptions horizontalCentered="1"/>
  <pageMargins left="0.55118110236220474" right="0.55118110236220474" top="0.78740157480314965" bottom="0.59055118110236227" header="0.39370078740157483" footer="0.39370078740157483"/>
  <pageSetup paperSize="9" orientation="portrait" r:id="rId1"/>
  <headerFooter scaleWithDoc="0">
    <oddHeader>&amp;L&amp;"Noto Sans,Standard"Statistisches Jahrbuch 2024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N30"/>
  <sheetViews>
    <sheetView showGridLines="0" workbookViewId="0">
      <selection activeCell="B1" sqref="B1"/>
    </sheetView>
  </sheetViews>
  <sheetFormatPr baseColWidth="10" defaultRowHeight="15" customHeight="1"/>
  <cols>
    <col min="1" max="1" width="5.42578125" style="4" customWidth="1"/>
    <col min="2" max="2" width="10.42578125" style="4" customWidth="1"/>
    <col min="3" max="3" width="11.85546875" style="4" customWidth="1"/>
    <col min="4" max="4" width="10.42578125" style="4" customWidth="1"/>
    <col min="5" max="5" width="10.7109375" style="4" customWidth="1"/>
    <col min="6" max="6" width="10.42578125" style="4" customWidth="1"/>
    <col min="7" max="7" width="10.5703125" style="4" customWidth="1"/>
    <col min="8" max="8" width="10.140625" style="4" customWidth="1"/>
    <col min="9" max="9" width="11.5703125" style="4" customWidth="1"/>
    <col min="10" max="10" width="10.5703125" style="4" customWidth="1"/>
    <col min="11" max="16384" width="11.42578125" style="4"/>
  </cols>
  <sheetData>
    <row r="1" spans="1:14" ht="18.95" customHeight="1">
      <c r="A1" s="2" t="s">
        <v>120</v>
      </c>
      <c r="B1" s="3"/>
      <c r="C1" s="3"/>
      <c r="D1" s="3"/>
      <c r="E1" s="3"/>
      <c r="F1" s="3"/>
      <c r="G1" s="3"/>
      <c r="H1" s="3"/>
      <c r="I1" s="3"/>
      <c r="J1" s="3"/>
    </row>
    <row r="2" spans="1:14" ht="18.95" customHeight="1">
      <c r="A2" s="42" t="s">
        <v>117</v>
      </c>
      <c r="B2" s="42"/>
      <c r="C2" s="42"/>
      <c r="D2" s="42"/>
      <c r="E2" s="42"/>
      <c r="F2" s="42"/>
      <c r="G2" s="42"/>
      <c r="H2" s="42"/>
      <c r="I2" s="42"/>
      <c r="J2" s="42"/>
    </row>
    <row r="3" spans="1:14" ht="15" customHeight="1" thickBot="1">
      <c r="M3" s="167" t="s">
        <v>177</v>
      </c>
    </row>
    <row r="4" spans="1:14" ht="15" customHeight="1">
      <c r="A4" s="7" t="s">
        <v>0</v>
      </c>
      <c r="B4" s="8" t="s">
        <v>70</v>
      </c>
      <c r="C4" s="9" t="s">
        <v>1</v>
      </c>
      <c r="D4" s="176" t="s">
        <v>30</v>
      </c>
      <c r="E4" s="176"/>
      <c r="F4" s="176"/>
      <c r="G4" s="176"/>
      <c r="H4" s="176"/>
      <c r="I4" s="9" t="s">
        <v>4</v>
      </c>
      <c r="J4" s="9" t="s">
        <v>1</v>
      </c>
    </row>
    <row r="5" spans="1:14" ht="15" customHeight="1">
      <c r="A5" s="10"/>
      <c r="B5" s="11" t="s">
        <v>71</v>
      </c>
      <c r="C5" s="11" t="s">
        <v>2</v>
      </c>
      <c r="D5" s="12" t="s">
        <v>3</v>
      </c>
      <c r="E5" s="12" t="s">
        <v>4</v>
      </c>
      <c r="F5" s="12" t="s">
        <v>48</v>
      </c>
      <c r="G5" s="12" t="s">
        <v>5</v>
      </c>
      <c r="H5" s="12" t="s">
        <v>6</v>
      </c>
      <c r="I5" s="12" t="s">
        <v>7</v>
      </c>
      <c r="J5" s="12" t="s">
        <v>2</v>
      </c>
    </row>
    <row r="6" spans="1:14" ht="15" customHeight="1">
      <c r="A6" s="10"/>
      <c r="B6" s="12" t="s">
        <v>135</v>
      </c>
      <c r="C6" s="12" t="s">
        <v>136</v>
      </c>
      <c r="D6" s="12"/>
      <c r="E6" s="12" t="s">
        <v>7</v>
      </c>
      <c r="F6" s="12" t="s">
        <v>8</v>
      </c>
      <c r="G6" s="12" t="s">
        <v>9</v>
      </c>
      <c r="H6" s="12" t="s">
        <v>10</v>
      </c>
      <c r="I6" s="12" t="s">
        <v>12</v>
      </c>
      <c r="J6" s="12" t="s">
        <v>12</v>
      </c>
    </row>
    <row r="7" spans="1:14" ht="15" customHeight="1" thickBot="1">
      <c r="A7" s="13"/>
      <c r="B7" s="14"/>
      <c r="C7" s="14"/>
      <c r="D7" s="15"/>
      <c r="E7" s="15"/>
      <c r="F7" s="15"/>
      <c r="G7" s="15"/>
      <c r="H7" s="15"/>
      <c r="I7" s="14" t="s">
        <v>13</v>
      </c>
      <c r="J7" s="14" t="s">
        <v>13</v>
      </c>
    </row>
    <row r="8" spans="1:14" ht="15" customHeight="1">
      <c r="A8" s="148">
        <v>2012</v>
      </c>
      <c r="B8" s="137">
        <v>150335</v>
      </c>
      <c r="C8" s="137">
        <v>63558</v>
      </c>
      <c r="D8" s="137">
        <v>4226</v>
      </c>
      <c r="E8" s="137">
        <v>55499</v>
      </c>
      <c r="F8" s="137">
        <v>75</v>
      </c>
      <c r="G8" s="137">
        <v>2805</v>
      </c>
      <c r="H8" s="137">
        <v>637</v>
      </c>
      <c r="I8" s="137">
        <f>E8*1000/'TAB601'!B41</f>
        <v>373.94468214129301</v>
      </c>
      <c r="J8" s="137">
        <f>C8*1000/'TAB601'!B41</f>
        <v>428.24512347134726</v>
      </c>
      <c r="M8" s="4">
        <f>E8/'TAB601'!B41*1000</f>
        <v>373.94468214129301</v>
      </c>
      <c r="N8" s="4">
        <f>C8/'TAB601'!B41*1000</f>
        <v>428.24512347134726</v>
      </c>
    </row>
    <row r="9" spans="1:14" ht="15" customHeight="1">
      <c r="A9" s="19">
        <v>2013</v>
      </c>
      <c r="B9" s="20">
        <v>152113</v>
      </c>
      <c r="C9" s="20">
        <v>64437</v>
      </c>
      <c r="D9" s="20">
        <v>4305</v>
      </c>
      <c r="E9" s="20">
        <v>56236</v>
      </c>
      <c r="F9" s="20">
        <v>76</v>
      </c>
      <c r="G9" s="20">
        <v>2877</v>
      </c>
      <c r="H9" s="20">
        <v>635</v>
      </c>
      <c r="I9" s="20">
        <f>E9*1000/B8</f>
        <v>374.07124089533374</v>
      </c>
      <c r="J9" s="20">
        <f>C9*1000/B8</f>
        <v>428.62274254165698</v>
      </c>
      <c r="M9" s="4">
        <f>E9/B8*1000</f>
        <v>374.0712408953338</v>
      </c>
      <c r="N9" s="4">
        <f>C9/B8*1000</f>
        <v>428.62274254165692</v>
      </c>
    </row>
    <row r="10" spans="1:14" ht="15" customHeight="1">
      <c r="A10" s="17">
        <v>2014</v>
      </c>
      <c r="B10" s="18">
        <v>154715</v>
      </c>
      <c r="C10" s="18">
        <v>65479</v>
      </c>
      <c r="D10" s="18">
        <v>4433</v>
      </c>
      <c r="E10" s="18">
        <v>57141</v>
      </c>
      <c r="F10" s="18">
        <v>72</v>
      </c>
      <c r="G10" s="18">
        <v>2883</v>
      </c>
      <c r="H10" s="18">
        <v>634</v>
      </c>
      <c r="I10" s="18">
        <f>E10*1000/B9</f>
        <v>375.64836667477465</v>
      </c>
      <c r="J10" s="18">
        <f>C10*1000/B9</f>
        <v>430.46287956979353</v>
      </c>
      <c r="M10" s="4">
        <f t="shared" ref="M10:M14" si="0">E10/B9*1000</f>
        <v>375.64836667477471</v>
      </c>
      <c r="N10" s="4">
        <f t="shared" ref="N10:N15" si="1">C10/B9*1000</f>
        <v>430.46287956979353</v>
      </c>
    </row>
    <row r="11" spans="1:14" ht="15" customHeight="1">
      <c r="A11" s="19">
        <v>2015</v>
      </c>
      <c r="B11" s="20">
        <v>156267</v>
      </c>
      <c r="C11" s="20">
        <v>66370</v>
      </c>
      <c r="D11" s="20">
        <v>4501</v>
      </c>
      <c r="E11" s="20">
        <v>57885</v>
      </c>
      <c r="F11" s="20">
        <v>74</v>
      </c>
      <c r="G11" s="20">
        <v>2938</v>
      </c>
      <c r="H11" s="20">
        <v>655</v>
      </c>
      <c r="I11" s="20">
        <f>E11/B10*1000</f>
        <v>374.13954690883241</v>
      </c>
      <c r="J11" s="20">
        <f t="shared" ref="J11:J15" si="2">C11/B10*1000</f>
        <v>428.98232233461528</v>
      </c>
      <c r="M11" s="4">
        <f t="shared" si="0"/>
        <v>374.13954690883241</v>
      </c>
      <c r="N11" s="4">
        <f t="shared" si="1"/>
        <v>428.98232233461528</v>
      </c>
    </row>
    <row r="12" spans="1:14" ht="15" customHeight="1">
      <c r="A12" s="17">
        <v>2016</v>
      </c>
      <c r="B12" s="18">
        <v>159914</v>
      </c>
      <c r="C12" s="18">
        <v>67053</v>
      </c>
      <c r="D12" s="18">
        <v>4547</v>
      </c>
      <c r="E12" s="18">
        <v>58389</v>
      </c>
      <c r="F12" s="18">
        <v>84</v>
      </c>
      <c r="G12" s="18">
        <v>3041</v>
      </c>
      <c r="H12" s="18">
        <v>673</v>
      </c>
      <c r="I12" s="18">
        <f>E12/B11*1000</f>
        <v>373.64894699456698</v>
      </c>
      <c r="J12" s="18">
        <f t="shared" si="2"/>
        <v>429.0925147343969</v>
      </c>
      <c r="M12" s="4">
        <f t="shared" si="0"/>
        <v>373.64894699456698</v>
      </c>
      <c r="N12" s="4">
        <f t="shared" si="1"/>
        <v>429.0925147343969</v>
      </c>
    </row>
    <row r="13" spans="1:14" ht="15" customHeight="1">
      <c r="A13" s="19">
        <v>2017</v>
      </c>
      <c r="B13" s="20">
        <v>160601</v>
      </c>
      <c r="C13" s="20">
        <v>68107</v>
      </c>
      <c r="D13" s="20">
        <v>4662</v>
      </c>
      <c r="E13" s="20">
        <v>59202</v>
      </c>
      <c r="F13" s="20">
        <v>89</v>
      </c>
      <c r="G13" s="20">
        <v>3156</v>
      </c>
      <c r="H13" s="20">
        <v>667</v>
      </c>
      <c r="I13" s="20">
        <f>E13/B12*1000</f>
        <v>370.21148867516291</v>
      </c>
      <c r="J13" s="20">
        <f t="shared" si="2"/>
        <v>425.89766999762372</v>
      </c>
      <c r="M13" s="4">
        <f t="shared" si="0"/>
        <v>370.21148867516291</v>
      </c>
      <c r="N13" s="4">
        <f t="shared" si="1"/>
        <v>425.89766999762372</v>
      </c>
    </row>
    <row r="14" spans="1:14" ht="15" customHeight="1">
      <c r="A14" s="17">
        <v>2018</v>
      </c>
      <c r="B14" s="18">
        <v>160355</v>
      </c>
      <c r="C14" s="18">
        <v>69063</v>
      </c>
      <c r="D14" s="18">
        <v>4700</v>
      </c>
      <c r="E14" s="18">
        <v>59986</v>
      </c>
      <c r="F14" s="18">
        <v>82</v>
      </c>
      <c r="G14" s="18">
        <v>3272</v>
      </c>
      <c r="H14" s="18">
        <v>677</v>
      </c>
      <c r="I14" s="18">
        <f>E14/B13*1000</f>
        <v>373.50950492213627</v>
      </c>
      <c r="J14" s="18">
        <f t="shared" si="2"/>
        <v>430.02845561360141</v>
      </c>
      <c r="M14" s="4">
        <f t="shared" si="0"/>
        <v>373.50950492213627</v>
      </c>
      <c r="N14" s="4">
        <f t="shared" si="1"/>
        <v>430.02845561360141</v>
      </c>
    </row>
    <row r="15" spans="1:14" ht="15" customHeight="1">
      <c r="A15" s="19">
        <v>2019</v>
      </c>
      <c r="B15" s="20">
        <v>161485</v>
      </c>
      <c r="C15" s="20">
        <v>69544</v>
      </c>
      <c r="D15" s="20">
        <v>4665</v>
      </c>
      <c r="E15" s="20">
        <v>60415</v>
      </c>
      <c r="F15" s="20">
        <v>72</v>
      </c>
      <c r="G15" s="20">
        <v>3347</v>
      </c>
      <c r="H15" s="20">
        <v>691</v>
      </c>
      <c r="I15" s="20">
        <v>376.75781859000347</v>
      </c>
      <c r="J15" s="20">
        <f t="shared" si="2"/>
        <v>433.68775529294379</v>
      </c>
      <c r="M15" s="4">
        <f>E15/B14*1000</f>
        <v>376.75781859000347</v>
      </c>
      <c r="N15" s="4">
        <f t="shared" si="1"/>
        <v>433.68775529294379</v>
      </c>
    </row>
    <row r="16" spans="1:14" ht="15" customHeight="1">
      <c r="A16" s="17">
        <v>2020</v>
      </c>
      <c r="B16" s="18">
        <v>158741</v>
      </c>
      <c r="C16" s="18">
        <v>70081</v>
      </c>
      <c r="D16" s="18">
        <v>4738</v>
      </c>
      <c r="E16" s="18">
        <v>60719</v>
      </c>
      <c r="F16" s="18">
        <v>74</v>
      </c>
      <c r="G16" s="18">
        <v>3477</v>
      </c>
      <c r="H16" s="18">
        <v>704</v>
      </c>
      <c r="I16" s="18">
        <v>376</v>
      </c>
      <c r="J16" s="18">
        <v>434</v>
      </c>
      <c r="M16" s="4">
        <f>E16/B15*1000</f>
        <v>376.00396321639778</v>
      </c>
      <c r="N16" s="4">
        <f t="shared" ref="N16" si="3">C16/B15*1000</f>
        <v>433.97838808558072</v>
      </c>
    </row>
    <row r="17" spans="1:14" ht="15" customHeight="1">
      <c r="A17" s="19">
        <v>2021</v>
      </c>
      <c r="B17" s="20">
        <v>159245</v>
      </c>
      <c r="C17" s="20">
        <v>71203</v>
      </c>
      <c r="D17" s="20">
        <v>4893</v>
      </c>
      <c r="E17" s="20">
        <v>61550</v>
      </c>
      <c r="F17" s="20">
        <v>71</v>
      </c>
      <c r="G17" s="20">
        <v>3613</v>
      </c>
      <c r="H17" s="20">
        <v>703</v>
      </c>
      <c r="I17" s="20">
        <v>388</v>
      </c>
      <c r="J17" s="20">
        <v>449</v>
      </c>
      <c r="M17" s="4">
        <f>E17/B16*1000</f>
        <v>387.73851745925754</v>
      </c>
      <c r="N17" s="4">
        <f>C17/B16*1000</f>
        <v>448.54826415355831</v>
      </c>
    </row>
    <row r="18" spans="1:14" ht="15" customHeight="1">
      <c r="A18" s="17">
        <v>2022</v>
      </c>
      <c r="B18" s="18">
        <v>154570</v>
      </c>
      <c r="C18" s="18">
        <v>71123</v>
      </c>
      <c r="D18" s="18">
        <v>4944</v>
      </c>
      <c r="E18" s="18">
        <v>61361</v>
      </c>
      <c r="F18" s="18">
        <v>76</v>
      </c>
      <c r="G18" s="18">
        <v>3641</v>
      </c>
      <c r="H18" s="18">
        <v>709</v>
      </c>
      <c r="I18" s="18">
        <v>385</v>
      </c>
      <c r="J18" s="18">
        <v>447</v>
      </c>
      <c r="M18" s="4">
        <f>E18/B17*1000</f>
        <v>385.32449998430093</v>
      </c>
      <c r="N18" s="4">
        <f>C18/B17*1000</f>
        <v>446.62626770071273</v>
      </c>
    </row>
    <row r="19" spans="1:14" ht="15" customHeight="1">
      <c r="A19" s="19">
        <v>2023</v>
      </c>
      <c r="B19" s="20">
        <v>155175</v>
      </c>
      <c r="C19" s="20">
        <v>71099</v>
      </c>
      <c r="D19" s="20">
        <v>5037</v>
      </c>
      <c r="E19" s="20">
        <v>61102</v>
      </c>
      <c r="F19" s="20">
        <v>86</v>
      </c>
      <c r="G19" s="20">
        <v>3745</v>
      </c>
      <c r="H19" s="20">
        <v>709</v>
      </c>
      <c r="I19" s="20">
        <v>395</v>
      </c>
      <c r="J19" s="20">
        <v>460</v>
      </c>
      <c r="M19" s="4">
        <f t="shared" ref="M19" si="4">E19/B18*1000</f>
        <v>395.30309891958336</v>
      </c>
      <c r="N19" s="4">
        <f t="shared" ref="N19:N20" si="5">C19/B18*1000</f>
        <v>459.97929740570612</v>
      </c>
    </row>
    <row r="20" spans="1:14" ht="15" customHeight="1" thickBot="1">
      <c r="A20" s="21">
        <v>2024</v>
      </c>
      <c r="B20" s="22">
        <v>155756</v>
      </c>
      <c r="C20" s="22">
        <v>71389</v>
      </c>
      <c r="D20" s="22">
        <v>5107</v>
      </c>
      <c r="E20" s="22">
        <v>61217</v>
      </c>
      <c r="F20" s="22">
        <v>92</v>
      </c>
      <c r="G20" s="22">
        <v>3860</v>
      </c>
      <c r="H20" s="22">
        <v>713</v>
      </c>
      <c r="I20" s="22">
        <v>396</v>
      </c>
      <c r="J20" s="22">
        <v>460</v>
      </c>
      <c r="M20" s="4">
        <f>E20/B19*1000</f>
        <v>394.50298050588043</v>
      </c>
      <c r="N20" s="4">
        <f t="shared" si="5"/>
        <v>460.05477686483005</v>
      </c>
    </row>
    <row r="21" spans="1:14" ht="15" customHeight="1">
      <c r="A21" s="149" t="s">
        <v>169</v>
      </c>
      <c r="B21" s="23"/>
      <c r="C21" s="23"/>
      <c r="D21" s="23"/>
      <c r="E21" s="23"/>
      <c r="F21" s="24"/>
      <c r="G21" s="24"/>
      <c r="H21" s="24"/>
      <c r="I21" s="24"/>
      <c r="J21" s="24"/>
    </row>
    <row r="22" spans="1:14" ht="15" customHeight="1">
      <c r="A22" s="149" t="s">
        <v>85</v>
      </c>
      <c r="B22" s="23"/>
      <c r="C22" s="23"/>
      <c r="D22" s="23"/>
      <c r="E22" s="23"/>
      <c r="F22" s="24"/>
      <c r="G22" s="24"/>
      <c r="H22" s="24"/>
      <c r="I22" s="24"/>
      <c r="J22" s="24"/>
    </row>
    <row r="23" spans="1:14" ht="15" customHeight="1">
      <c r="A23" s="149" t="s">
        <v>107</v>
      </c>
      <c r="B23" s="23"/>
      <c r="C23" s="23"/>
      <c r="D23" s="23"/>
      <c r="E23" s="23"/>
      <c r="F23" s="24"/>
      <c r="G23" s="24"/>
      <c r="H23" s="24"/>
      <c r="I23" s="24"/>
      <c r="J23" s="24"/>
    </row>
    <row r="24" spans="1:14" ht="15" customHeight="1">
      <c r="A24" s="149" t="s">
        <v>100</v>
      </c>
      <c r="B24" s="24"/>
      <c r="C24" s="24"/>
      <c r="D24" s="24"/>
      <c r="E24" s="24"/>
      <c r="F24" s="24"/>
      <c r="G24" s="24"/>
      <c r="H24" s="24"/>
      <c r="I24" s="24"/>
      <c r="J24" s="24"/>
    </row>
    <row r="25" spans="1:14" ht="15" customHeight="1">
      <c r="A25" s="149" t="s">
        <v>101</v>
      </c>
      <c r="B25" s="24"/>
      <c r="C25" s="24"/>
      <c r="D25" s="24"/>
      <c r="E25" s="24"/>
      <c r="F25" s="24"/>
      <c r="G25" s="24"/>
      <c r="H25" s="24"/>
      <c r="I25" s="24"/>
      <c r="J25" s="24"/>
    </row>
    <row r="26" spans="1:14" ht="15" customHeight="1">
      <c r="A26" s="149" t="s">
        <v>102</v>
      </c>
      <c r="B26" s="24"/>
      <c r="C26" s="24"/>
      <c r="D26" s="24"/>
      <c r="E26" s="24"/>
      <c r="F26" s="24"/>
      <c r="G26" s="24"/>
      <c r="H26" s="24"/>
      <c r="I26" s="24"/>
      <c r="J26" s="24"/>
    </row>
    <row r="27" spans="1:14" ht="15" customHeight="1">
      <c r="A27" s="149" t="s">
        <v>103</v>
      </c>
      <c r="B27" s="24"/>
      <c r="C27" s="24"/>
      <c r="D27" s="24"/>
      <c r="E27" s="24"/>
      <c r="F27" s="24"/>
      <c r="G27" s="24"/>
      <c r="H27" s="24"/>
      <c r="I27" s="24"/>
      <c r="J27" s="24"/>
    </row>
    <row r="28" spans="1:14" ht="15" customHeight="1">
      <c r="A28" s="25" t="s">
        <v>137</v>
      </c>
      <c r="B28" s="24"/>
      <c r="C28" s="24"/>
      <c r="D28" s="24"/>
      <c r="E28" s="24"/>
      <c r="F28" s="24"/>
      <c r="G28" s="24"/>
      <c r="H28" s="24"/>
      <c r="I28" s="24"/>
      <c r="J28" s="24"/>
    </row>
    <row r="29" spans="1:14" ht="15" customHeight="1">
      <c r="A29" s="26" t="s">
        <v>104</v>
      </c>
      <c r="B29" s="24"/>
      <c r="C29" s="24"/>
      <c r="D29" s="24"/>
      <c r="E29" s="24"/>
      <c r="F29" s="24"/>
      <c r="G29" s="24"/>
      <c r="H29" s="24"/>
      <c r="I29" s="24"/>
      <c r="J29" s="24"/>
    </row>
    <row r="30" spans="1:14" ht="15" customHeight="1">
      <c r="A30" s="26" t="s">
        <v>105</v>
      </c>
      <c r="B30" s="24"/>
      <c r="C30" s="24"/>
      <c r="D30" s="24"/>
      <c r="E30" s="24"/>
      <c r="F30" s="24"/>
      <c r="G30" s="24"/>
      <c r="H30" s="24"/>
      <c r="I30" s="24"/>
      <c r="J30" s="24"/>
    </row>
  </sheetData>
  <mergeCells count="1">
    <mergeCell ref="D4:H4"/>
  </mergeCells>
  <printOptions horizontalCentered="1"/>
  <pageMargins left="0.55118110236220474" right="0.55118110236220474" top="0.78740157480314965" bottom="0.59055118110236227" header="0.39370078740157483" footer="0.39370078740157483"/>
  <pageSetup paperSize="9" orientation="portrait" r:id="rId1"/>
  <headerFooter scaleWithDoc="0">
    <oddHeader>&amp;L&amp;"Noto Sans,Standard"Statistisches Jahrbuch 2024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O52"/>
  <sheetViews>
    <sheetView showGridLines="0" view="pageBreakPreview" topLeftCell="A13" zoomScaleNormal="100" zoomScaleSheetLayoutView="100" workbookViewId="0">
      <selection activeCell="R36" sqref="R36"/>
    </sheetView>
  </sheetViews>
  <sheetFormatPr baseColWidth="10" defaultRowHeight="14.25"/>
  <cols>
    <col min="1" max="7" width="12.42578125" style="1" customWidth="1"/>
    <col min="8" max="8" width="14.7109375" style="1" customWidth="1"/>
    <col min="9" max="10" width="11.42578125" style="1"/>
    <col min="11" max="11" width="11.42578125" style="59"/>
    <col min="12" max="14" width="11.42578125" style="1"/>
    <col min="15" max="15" width="16.140625" style="1" customWidth="1"/>
    <col min="16" max="16384" width="11.42578125" style="1"/>
  </cols>
  <sheetData>
    <row r="1" spans="1:15" ht="18.95" customHeight="1">
      <c r="A1" s="53" t="s">
        <v>72</v>
      </c>
      <c r="B1" s="54"/>
      <c r="C1" s="54"/>
      <c r="D1" s="54"/>
      <c r="E1" s="54"/>
      <c r="F1" s="54"/>
      <c r="G1" s="54"/>
      <c r="H1" s="54"/>
      <c r="I1" s="55"/>
      <c r="J1" s="55"/>
    </row>
    <row r="2" spans="1:15" ht="18.95" customHeight="1">
      <c r="A2" s="56" t="s">
        <v>68</v>
      </c>
      <c r="B2" s="54"/>
      <c r="C2" s="54"/>
      <c r="D2" s="54"/>
      <c r="E2" s="54"/>
      <c r="F2" s="54"/>
      <c r="G2" s="54"/>
      <c r="H2" s="54"/>
      <c r="I2" s="55"/>
      <c r="J2" s="55"/>
      <c r="L2" s="59"/>
      <c r="M2" s="59" t="s">
        <v>112</v>
      </c>
      <c r="N2" s="59" t="s">
        <v>113</v>
      </c>
      <c r="O2" s="59" t="s">
        <v>164</v>
      </c>
    </row>
    <row r="3" spans="1:15" ht="12.75" customHeight="1">
      <c r="K3" s="145">
        <v>1975</v>
      </c>
      <c r="L3" s="146">
        <v>129368</v>
      </c>
      <c r="M3" s="146">
        <v>38892</v>
      </c>
      <c r="N3" s="146">
        <v>32192</v>
      </c>
      <c r="O3" s="146">
        <v>291</v>
      </c>
    </row>
    <row r="4" spans="1:15" ht="12.75" customHeight="1">
      <c r="K4" s="145">
        <v>1976</v>
      </c>
      <c r="L4" s="146">
        <v>129361</v>
      </c>
      <c r="M4" s="146">
        <v>41901</v>
      </c>
      <c r="N4" s="146">
        <v>37774</v>
      </c>
      <c r="O4" s="146">
        <v>323.889988250572</v>
      </c>
    </row>
    <row r="5" spans="1:15" ht="12.75" customHeight="1">
      <c r="K5" s="145">
        <v>1977</v>
      </c>
      <c r="L5" s="147">
        <v>129179</v>
      </c>
      <c r="M5" s="146">
        <v>44580</v>
      </c>
      <c r="N5" s="146">
        <v>40272</v>
      </c>
      <c r="O5" s="146">
        <v>344.61700203307026</v>
      </c>
    </row>
    <row r="6" spans="1:15" ht="12.75" customHeight="1">
      <c r="K6" s="145">
        <v>1978</v>
      </c>
      <c r="L6" s="146">
        <v>128064</v>
      </c>
      <c r="M6" s="146">
        <v>47003</v>
      </c>
      <c r="N6" s="146">
        <v>42547</v>
      </c>
      <c r="O6" s="146">
        <v>363.85945083953277</v>
      </c>
    </row>
    <row r="7" spans="1:15" ht="12.75" customHeight="1">
      <c r="K7" s="145">
        <v>1979</v>
      </c>
      <c r="L7" s="146">
        <v>128773</v>
      </c>
      <c r="M7" s="146">
        <v>49512</v>
      </c>
      <c r="N7" s="146">
        <v>44800</v>
      </c>
      <c r="O7" s="146">
        <v>386.61919040479762</v>
      </c>
    </row>
    <row r="8" spans="1:15" ht="12.75" customHeight="1">
      <c r="K8" s="145">
        <v>1980</v>
      </c>
      <c r="L8" s="146">
        <v>133227</v>
      </c>
      <c r="M8" s="146">
        <v>50974</v>
      </c>
      <c r="N8" s="146">
        <v>45883</v>
      </c>
      <c r="O8" s="146">
        <v>395.84384925411382</v>
      </c>
    </row>
    <row r="9" spans="1:15" ht="12.75" customHeight="1">
      <c r="K9" s="145">
        <v>1981</v>
      </c>
      <c r="L9" s="146">
        <v>134386</v>
      </c>
      <c r="M9" s="146">
        <v>52757</v>
      </c>
      <c r="N9" s="146">
        <v>47271</v>
      </c>
      <c r="O9" s="146">
        <v>395.99330466046672</v>
      </c>
    </row>
    <row r="10" spans="1:15" ht="12.75" customHeight="1">
      <c r="K10" s="145">
        <v>1982</v>
      </c>
      <c r="L10" s="146">
        <v>134575</v>
      </c>
      <c r="M10" s="146">
        <v>54081</v>
      </c>
      <c r="N10" s="146">
        <v>48238</v>
      </c>
      <c r="O10" s="146">
        <v>402.43031268138049</v>
      </c>
    </row>
    <row r="11" spans="1:15" ht="12.75" customHeight="1">
      <c r="K11" s="145">
        <v>1983</v>
      </c>
      <c r="L11" s="146">
        <v>133437</v>
      </c>
      <c r="M11" s="146">
        <v>55807</v>
      </c>
      <c r="N11" s="146">
        <v>49590</v>
      </c>
      <c r="O11" s="146">
        <v>414.69069292216238</v>
      </c>
    </row>
    <row r="12" spans="1:15" ht="12.75" customHeight="1">
      <c r="K12" s="145">
        <v>1984</v>
      </c>
      <c r="L12" s="146">
        <v>133693</v>
      </c>
      <c r="M12" s="146">
        <v>56725</v>
      </c>
      <c r="N12" s="146">
        <v>50226</v>
      </c>
      <c r="O12" s="146">
        <v>425.1069793235759</v>
      </c>
    </row>
    <row r="13" spans="1:15" ht="12.75" customHeight="1">
      <c r="K13" s="145">
        <v>1985</v>
      </c>
      <c r="L13" s="146">
        <v>134724</v>
      </c>
      <c r="M13" s="146">
        <v>57871</v>
      </c>
      <c r="N13" s="146">
        <v>51281</v>
      </c>
      <c r="O13" s="146">
        <v>432.86484707501512</v>
      </c>
    </row>
    <row r="14" spans="1:15" ht="12.75" customHeight="1">
      <c r="K14" s="145">
        <v>1986</v>
      </c>
      <c r="L14" s="146">
        <v>136227</v>
      </c>
      <c r="M14" s="146">
        <v>60099</v>
      </c>
      <c r="N14" s="146">
        <v>53398</v>
      </c>
      <c r="O14" s="146">
        <v>446.08978355749531</v>
      </c>
    </row>
    <row r="15" spans="1:15" ht="12.75" customHeight="1">
      <c r="K15" s="145">
        <v>1987</v>
      </c>
      <c r="L15" s="146">
        <v>128609</v>
      </c>
      <c r="M15" s="146">
        <v>61670</v>
      </c>
      <c r="N15" s="146">
        <v>55019</v>
      </c>
      <c r="O15" s="146">
        <v>452.70027233955091</v>
      </c>
    </row>
    <row r="16" spans="1:15" ht="12.75" customHeight="1">
      <c r="K16" s="145">
        <v>1988</v>
      </c>
      <c r="L16" s="146">
        <v>131429</v>
      </c>
      <c r="M16" s="146">
        <v>63024</v>
      </c>
      <c r="N16" s="146">
        <v>56258</v>
      </c>
      <c r="O16" s="146">
        <v>490.04346507631658</v>
      </c>
    </row>
    <row r="17" spans="11:15" ht="12.75" customHeight="1">
      <c r="K17" s="145">
        <v>1989</v>
      </c>
      <c r="L17" s="146">
        <v>134496</v>
      </c>
      <c r="M17" s="146">
        <v>64394</v>
      </c>
      <c r="N17" s="146">
        <v>57534</v>
      </c>
      <c r="O17" s="146">
        <v>489.9527501540756</v>
      </c>
    </row>
    <row r="18" spans="11:15" ht="12.75" customHeight="1">
      <c r="K18" s="145">
        <v>1990</v>
      </c>
      <c r="L18" s="146">
        <v>136796</v>
      </c>
      <c r="M18" s="146">
        <v>66355</v>
      </c>
      <c r="N18" s="146">
        <v>59326</v>
      </c>
      <c r="O18" s="146">
        <v>493.36039733523671</v>
      </c>
    </row>
    <row r="19" spans="11:15" ht="12.75" customHeight="1">
      <c r="K19" s="145">
        <v>1991</v>
      </c>
      <c r="L19" s="146">
        <v>139392</v>
      </c>
      <c r="M19" s="146">
        <v>66859</v>
      </c>
      <c r="N19" s="146">
        <v>59781</v>
      </c>
      <c r="O19" s="146">
        <v>488.74967104301294</v>
      </c>
    </row>
    <row r="20" spans="11:15" ht="12.75" customHeight="1">
      <c r="K20" s="145">
        <v>1992</v>
      </c>
      <c r="L20" s="146">
        <v>140282</v>
      </c>
      <c r="M20" s="146">
        <v>67907</v>
      </c>
      <c r="N20" s="146">
        <v>60594</v>
      </c>
      <c r="O20" s="146">
        <v>487.16569100091829</v>
      </c>
    </row>
    <row r="21" spans="11:15" ht="12.75" customHeight="1">
      <c r="K21" s="145">
        <v>1993</v>
      </c>
      <c r="L21" s="146">
        <v>139429</v>
      </c>
      <c r="M21" s="146">
        <v>68216</v>
      </c>
      <c r="N21" s="146">
        <v>60717</v>
      </c>
      <c r="O21" s="146">
        <v>486.27764075219915</v>
      </c>
    </row>
    <row r="22" spans="11:15" ht="12.75" customHeight="1">
      <c r="K22" s="145">
        <v>1994</v>
      </c>
      <c r="L22" s="146">
        <v>138964</v>
      </c>
      <c r="M22" s="146">
        <v>67892</v>
      </c>
      <c r="N22" s="146">
        <v>60287</v>
      </c>
      <c r="O22" s="146">
        <v>486.92883116137961</v>
      </c>
    </row>
    <row r="23" spans="11:15" ht="12.75" customHeight="1">
      <c r="K23" s="145">
        <v>1995</v>
      </c>
      <c r="L23" s="146">
        <v>138781</v>
      </c>
      <c r="M23" s="146">
        <v>67926</v>
      </c>
      <c r="N23" s="146">
        <v>60231</v>
      </c>
      <c r="O23" s="146">
        <v>488.80285541579116</v>
      </c>
    </row>
    <row r="24" spans="11:15" ht="12.75" customHeight="1">
      <c r="K24" s="145">
        <v>1996</v>
      </c>
      <c r="L24" s="146">
        <v>138869</v>
      </c>
      <c r="M24" s="146">
        <v>68242</v>
      </c>
      <c r="N24" s="146">
        <v>60369</v>
      </c>
      <c r="O24" s="146">
        <v>491.72437149177483</v>
      </c>
    </row>
    <row r="25" spans="11:15" ht="12.75" customHeight="1">
      <c r="K25" s="145">
        <v>1997</v>
      </c>
      <c r="L25" s="146">
        <v>139941</v>
      </c>
      <c r="M25" s="146">
        <v>67890</v>
      </c>
      <c r="N25" s="146">
        <v>59806</v>
      </c>
      <c r="O25" s="146">
        <v>488.87800733064972</v>
      </c>
    </row>
    <row r="26" spans="11:15" ht="12.75" customHeight="1">
      <c r="K26" s="145">
        <v>1998</v>
      </c>
      <c r="L26" s="146">
        <v>139285</v>
      </c>
      <c r="M26" s="146">
        <v>67810</v>
      </c>
      <c r="N26" s="146">
        <v>59548</v>
      </c>
      <c r="O26" s="146">
        <v>484.56135085500318</v>
      </c>
    </row>
    <row r="27" spans="11:15" ht="12.75" customHeight="1">
      <c r="K27" s="145">
        <v>1999</v>
      </c>
      <c r="L27" s="146">
        <v>139672</v>
      </c>
      <c r="M27" s="146">
        <v>68493</v>
      </c>
      <c r="N27" s="146">
        <v>59944</v>
      </c>
      <c r="O27" s="146">
        <v>491.74713716480596</v>
      </c>
    </row>
    <row r="28" spans="11:15" ht="12.75" customHeight="1">
      <c r="K28" s="145">
        <v>2000</v>
      </c>
      <c r="L28" s="146">
        <v>140259</v>
      </c>
      <c r="M28" s="146">
        <v>68691</v>
      </c>
      <c r="N28" s="146">
        <v>60023</v>
      </c>
      <c r="O28" s="146">
        <v>491.80222234950458</v>
      </c>
    </row>
    <row r="29" spans="11:15" ht="12.75" customHeight="1">
      <c r="K29" s="145">
        <v>2001</v>
      </c>
      <c r="L29" s="146">
        <v>141509</v>
      </c>
      <c r="M29" s="146">
        <v>69690</v>
      </c>
      <c r="N29" s="146">
        <v>60921</v>
      </c>
      <c r="O29" s="146">
        <v>496.86651123992044</v>
      </c>
    </row>
    <row r="30" spans="11:15" ht="12.75" customHeight="1">
      <c r="K30" s="145">
        <v>2002</v>
      </c>
      <c r="L30" s="146">
        <v>142575</v>
      </c>
      <c r="M30" s="146">
        <v>70279</v>
      </c>
      <c r="N30" s="146">
        <v>61321</v>
      </c>
      <c r="O30" s="146">
        <v>496.63978969535509</v>
      </c>
    </row>
    <row r="31" spans="11:15" ht="12.75" customHeight="1">
      <c r="K31" s="145">
        <v>2003</v>
      </c>
      <c r="L31" s="146">
        <v>142959</v>
      </c>
      <c r="M31" s="146">
        <v>70355</v>
      </c>
      <c r="N31" s="146">
        <v>61317</v>
      </c>
      <c r="O31" s="146">
        <v>493.4595826757847</v>
      </c>
    </row>
    <row r="32" spans="11:15" ht="12.75" customHeight="1">
      <c r="K32" s="145">
        <v>2004</v>
      </c>
      <c r="L32" s="146">
        <v>143123</v>
      </c>
      <c r="M32" s="146">
        <v>70309</v>
      </c>
      <c r="N32" s="146">
        <v>61244</v>
      </c>
      <c r="O32" s="146">
        <v>491.81233780314636</v>
      </c>
    </row>
    <row r="33" spans="11:15" ht="12.75" customHeight="1">
      <c r="K33" s="145">
        <v>2005</v>
      </c>
      <c r="L33" s="146">
        <v>142993</v>
      </c>
      <c r="M33" s="146">
        <v>69395</v>
      </c>
      <c r="N33" s="146">
        <v>60370</v>
      </c>
      <c r="O33" s="146">
        <v>484.8626705700691</v>
      </c>
    </row>
    <row r="34" spans="11:15" ht="12.75" customHeight="1">
      <c r="K34" s="145">
        <v>2006</v>
      </c>
      <c r="L34" s="146">
        <v>144634</v>
      </c>
      <c r="M34" s="146">
        <v>68842</v>
      </c>
      <c r="N34" s="146">
        <v>60525</v>
      </c>
      <c r="O34" s="146">
        <v>481.43615421733932</v>
      </c>
    </row>
    <row r="35" spans="11:15" ht="12.75" customHeight="1">
      <c r="K35" s="145">
        <v>2007</v>
      </c>
      <c r="L35" s="146">
        <v>145311</v>
      </c>
      <c r="M35" s="146">
        <v>69118</v>
      </c>
      <c r="N35" s="146">
        <v>60804</v>
      </c>
      <c r="O35" s="146">
        <v>477.88210241022165</v>
      </c>
    </row>
    <row r="36" spans="11:15" ht="15">
      <c r="K36" s="145">
        <v>2008</v>
      </c>
      <c r="L36" s="146">
        <v>145642</v>
      </c>
      <c r="M36" s="146">
        <v>61725</v>
      </c>
      <c r="N36" s="146">
        <v>54179</v>
      </c>
      <c r="O36" s="146">
        <v>424.77857835951858</v>
      </c>
    </row>
    <row r="37" spans="11:15" ht="15">
      <c r="K37" s="145">
        <v>2009</v>
      </c>
      <c r="L37" s="146">
        <v>146466</v>
      </c>
      <c r="M37" s="146">
        <v>61855</v>
      </c>
      <c r="N37" s="146">
        <v>54184</v>
      </c>
      <c r="O37" s="146">
        <v>424.70578541904121</v>
      </c>
    </row>
    <row r="38" spans="11:15" ht="15">
      <c r="K38" s="145">
        <v>2010</v>
      </c>
      <c r="L38" s="146">
        <v>147312</v>
      </c>
      <c r="M38" s="146">
        <v>62391</v>
      </c>
      <c r="N38" s="146">
        <v>54599</v>
      </c>
      <c r="O38" s="146">
        <v>425.97599442874116</v>
      </c>
    </row>
    <row r="39" spans="11:15" ht="15">
      <c r="K39" s="145">
        <v>2011</v>
      </c>
      <c r="L39" s="146">
        <v>148415</v>
      </c>
      <c r="M39" s="146">
        <v>62712</v>
      </c>
      <c r="N39" s="146">
        <v>54809</v>
      </c>
      <c r="O39" s="146">
        <v>425.70869990224827</v>
      </c>
    </row>
    <row r="40" spans="11:15" ht="15">
      <c r="K40" s="145">
        <v>2012</v>
      </c>
      <c r="L40" s="146">
        <v>150335</v>
      </c>
      <c r="M40" s="146">
        <v>63558</v>
      </c>
      <c r="N40" s="146">
        <v>55499</v>
      </c>
      <c r="O40" s="146">
        <v>428.24512347134726</v>
      </c>
    </row>
    <row r="41" spans="11:15" ht="15">
      <c r="K41" s="145">
        <v>2013</v>
      </c>
      <c r="L41" s="146">
        <v>152113</v>
      </c>
      <c r="M41" s="146">
        <v>64437</v>
      </c>
      <c r="N41" s="146">
        <v>56236</v>
      </c>
      <c r="O41" s="146">
        <v>428.62274254165698</v>
      </c>
    </row>
    <row r="42" spans="11:15" ht="15">
      <c r="K42" s="145">
        <v>2014</v>
      </c>
      <c r="L42" s="146">
        <v>154715</v>
      </c>
      <c r="M42" s="146">
        <v>65478</v>
      </c>
      <c r="N42" s="146">
        <v>57141</v>
      </c>
      <c r="O42" s="146">
        <v>430.45630550971975</v>
      </c>
    </row>
    <row r="43" spans="11:15" ht="15">
      <c r="K43" s="145">
        <v>2015</v>
      </c>
      <c r="L43" s="146">
        <v>156267</v>
      </c>
      <c r="M43" s="146">
        <v>66370</v>
      </c>
      <c r="N43" s="146">
        <v>57885</v>
      </c>
      <c r="O43" s="146">
        <v>428.98232233461528</v>
      </c>
    </row>
    <row r="44" spans="11:15" ht="15">
      <c r="K44" s="145">
        <v>2016</v>
      </c>
      <c r="L44" s="146">
        <v>159914</v>
      </c>
      <c r="M44" s="146">
        <v>67053</v>
      </c>
      <c r="N44" s="146">
        <v>58389</v>
      </c>
      <c r="O44" s="146">
        <v>433.39689105775136</v>
      </c>
    </row>
    <row r="45" spans="11:15" ht="15">
      <c r="K45" s="145">
        <v>2017</v>
      </c>
      <c r="L45" s="146">
        <v>160601</v>
      </c>
      <c r="M45" s="146">
        <v>68107</v>
      </c>
      <c r="N45" s="146">
        <v>59202</v>
      </c>
      <c r="O45" s="146">
        <v>426</v>
      </c>
    </row>
    <row r="46" spans="11:15" ht="15">
      <c r="K46" s="145">
        <v>2018</v>
      </c>
      <c r="L46" s="146">
        <v>160355</v>
      </c>
      <c r="M46" s="146">
        <v>69063</v>
      </c>
      <c r="N46" s="146">
        <v>59986</v>
      </c>
      <c r="O46" s="146">
        <v>430</v>
      </c>
    </row>
    <row r="47" spans="11:15">
      <c r="K47" s="59">
        <v>2019</v>
      </c>
      <c r="L47" s="123">
        <v>161485</v>
      </c>
      <c r="M47" s="123">
        <v>69544</v>
      </c>
      <c r="N47" s="123">
        <v>60415</v>
      </c>
      <c r="O47" s="123">
        <v>434</v>
      </c>
    </row>
    <row r="48" spans="11:15">
      <c r="K48" s="59">
        <v>2020</v>
      </c>
      <c r="L48" s="123">
        <v>158741</v>
      </c>
      <c r="M48" s="123">
        <v>70081</v>
      </c>
      <c r="N48" s="123">
        <v>60719</v>
      </c>
      <c r="O48" s="123">
        <v>434</v>
      </c>
    </row>
    <row r="49" spans="11:15">
      <c r="K49" s="59">
        <v>2021</v>
      </c>
      <c r="L49" s="123">
        <v>159245</v>
      </c>
      <c r="M49" s="123">
        <v>71203</v>
      </c>
      <c r="N49" s="123">
        <v>61550</v>
      </c>
      <c r="O49" s="1">
        <v>449</v>
      </c>
    </row>
    <row r="50" spans="11:15">
      <c r="K50" s="59">
        <v>2022</v>
      </c>
      <c r="L50" s="123">
        <v>154570</v>
      </c>
      <c r="M50" s="123">
        <v>71123</v>
      </c>
      <c r="N50" s="123">
        <v>61361</v>
      </c>
      <c r="O50" s="1">
        <v>447</v>
      </c>
    </row>
    <row r="51" spans="11:15">
      <c r="K51" s="59">
        <v>2023</v>
      </c>
      <c r="L51" s="123">
        <v>155175</v>
      </c>
      <c r="M51" s="123">
        <v>71099</v>
      </c>
      <c r="N51" s="123">
        <v>61102</v>
      </c>
      <c r="O51" s="1">
        <v>460</v>
      </c>
    </row>
    <row r="52" spans="11:15">
      <c r="K52" s="59">
        <v>2024</v>
      </c>
      <c r="L52" s="123">
        <v>155756</v>
      </c>
      <c r="M52" s="123">
        <v>71389</v>
      </c>
      <c r="N52" s="123">
        <v>61217</v>
      </c>
      <c r="O52" s="1">
        <v>460</v>
      </c>
    </row>
  </sheetData>
  <phoneticPr fontId="0" type="noConversion"/>
  <printOptions horizontalCentered="1"/>
  <pageMargins left="0.55118110236220474" right="0.55118110236220474" top="0.78740157480314965" bottom="0.59055118110236227" header="0.39370078740157483" footer="0.39370078740157483"/>
  <pageSetup paperSize="9" orientation="portrait" r:id="rId1"/>
  <headerFooter scaleWithDoc="0">
    <oddHeader>&amp;L&amp;"Noto Sans,Standard"Statistisches Jahrbuch 2024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L34"/>
  <sheetViews>
    <sheetView showGridLines="0" view="pageBreakPreview" zoomScaleNormal="100" zoomScaleSheetLayoutView="100" workbookViewId="0">
      <selection activeCell="K33" sqref="K33"/>
    </sheetView>
  </sheetViews>
  <sheetFormatPr baseColWidth="10" defaultRowHeight="14.25"/>
  <cols>
    <col min="1" max="1" width="16.5703125" style="4" customWidth="1"/>
    <col min="2" max="8" width="11.85546875" style="4" customWidth="1"/>
    <col min="9" max="16384" width="11.42578125" style="4"/>
  </cols>
  <sheetData>
    <row r="1" spans="1:12" ht="18.95" customHeight="1">
      <c r="A1" s="2" t="s">
        <v>73</v>
      </c>
      <c r="B1" s="42"/>
      <c r="C1" s="42"/>
      <c r="D1" s="42"/>
      <c r="E1" s="126"/>
      <c r="F1" s="42"/>
      <c r="G1" s="42"/>
      <c r="H1" s="42"/>
      <c r="I1" s="31"/>
      <c r="J1" s="31"/>
    </row>
    <row r="2" spans="1:12" ht="18.95" customHeight="1">
      <c r="A2" s="127" t="s">
        <v>92</v>
      </c>
      <c r="B2" s="42"/>
      <c r="C2" s="42"/>
      <c r="D2" s="42"/>
      <c r="E2" s="126"/>
      <c r="F2" s="42"/>
      <c r="G2" s="42"/>
      <c r="H2" s="42"/>
      <c r="I2" s="31"/>
      <c r="J2" s="31"/>
    </row>
    <row r="3" spans="1:12" ht="18.95" customHeight="1">
      <c r="A3" s="150" t="s">
        <v>178</v>
      </c>
      <c r="B3" s="128"/>
      <c r="C3" s="128"/>
      <c r="D3" s="128"/>
      <c r="E3" s="128"/>
      <c r="F3" s="128"/>
      <c r="G3" s="128"/>
      <c r="H3" s="128"/>
    </row>
    <row r="4" spans="1:12" ht="15" customHeight="1" thickBot="1">
      <c r="A4" s="129"/>
      <c r="B4" s="129"/>
      <c r="C4" s="129"/>
      <c r="D4" s="129"/>
      <c r="E4" s="129"/>
      <c r="F4" s="129"/>
      <c r="G4" s="129"/>
      <c r="H4" s="129"/>
    </row>
    <row r="5" spans="1:12" s="31" customFormat="1" ht="15" customHeight="1">
      <c r="A5" s="7" t="s">
        <v>14</v>
      </c>
      <c r="B5" s="8" t="s">
        <v>1</v>
      </c>
      <c r="C5" s="8" t="s">
        <v>49</v>
      </c>
      <c r="D5" s="8" t="s">
        <v>4</v>
      </c>
      <c r="E5" s="130" t="s">
        <v>50</v>
      </c>
      <c r="F5" s="8" t="s">
        <v>51</v>
      </c>
      <c r="G5" s="8" t="s">
        <v>1</v>
      </c>
      <c r="H5" s="8" t="s">
        <v>4</v>
      </c>
    </row>
    <row r="6" spans="1:12" s="31" customFormat="1" ht="15" customHeight="1">
      <c r="A6" s="131"/>
      <c r="B6" s="11" t="s">
        <v>2</v>
      </c>
      <c r="C6" s="11" t="s">
        <v>52</v>
      </c>
      <c r="D6" s="11" t="s">
        <v>7</v>
      </c>
      <c r="E6" s="11" t="s">
        <v>4</v>
      </c>
      <c r="F6" s="11" t="s">
        <v>158</v>
      </c>
      <c r="G6" s="11" t="s">
        <v>2</v>
      </c>
      <c r="H6" s="11" t="s">
        <v>7</v>
      </c>
      <c r="K6" s="132"/>
    </row>
    <row r="7" spans="1:12" s="31" customFormat="1" ht="15" customHeight="1">
      <c r="A7" s="131"/>
      <c r="B7" s="11" t="s">
        <v>11</v>
      </c>
      <c r="C7" s="11" t="s">
        <v>11</v>
      </c>
      <c r="D7" s="11" t="s">
        <v>11</v>
      </c>
      <c r="E7" s="11" t="s">
        <v>7</v>
      </c>
      <c r="F7" s="11" t="s">
        <v>11</v>
      </c>
      <c r="G7" s="11" t="s">
        <v>12</v>
      </c>
      <c r="H7" s="11" t="s">
        <v>12</v>
      </c>
      <c r="K7" s="132"/>
    </row>
    <row r="8" spans="1:12" s="31" customFormat="1" ht="15" customHeight="1" thickBot="1">
      <c r="A8" s="133"/>
      <c r="B8" s="134"/>
      <c r="C8" s="134"/>
      <c r="D8" s="134"/>
      <c r="E8" s="134" t="s">
        <v>53</v>
      </c>
      <c r="F8" s="134"/>
      <c r="G8" s="134" t="s">
        <v>159</v>
      </c>
      <c r="H8" s="134" t="s">
        <v>159</v>
      </c>
      <c r="J8" s="135">
        <v>2024</v>
      </c>
      <c r="K8" s="132"/>
    </row>
    <row r="9" spans="1:12" ht="15" customHeight="1">
      <c r="A9" s="136" t="s">
        <v>16</v>
      </c>
      <c r="B9" s="178" t="s">
        <v>167</v>
      </c>
      <c r="C9" s="178"/>
      <c r="D9" s="178"/>
      <c r="E9" s="178"/>
      <c r="F9" s="178"/>
      <c r="G9" s="178"/>
      <c r="H9" s="178"/>
      <c r="I9" s="33"/>
      <c r="J9" s="160"/>
      <c r="K9" s="33"/>
      <c r="L9" s="107"/>
    </row>
    <row r="10" spans="1:12" ht="15" customHeight="1">
      <c r="A10" s="138" t="s">
        <v>17</v>
      </c>
      <c r="B10" s="179"/>
      <c r="C10" s="179"/>
      <c r="D10" s="179"/>
      <c r="E10" s="179"/>
      <c r="F10" s="179"/>
      <c r="G10" s="179"/>
      <c r="H10" s="179"/>
      <c r="I10" s="33"/>
      <c r="J10" s="160"/>
      <c r="K10" s="33"/>
      <c r="L10" s="107"/>
    </row>
    <row r="11" spans="1:12" ht="15" customHeight="1">
      <c r="A11" s="139" t="s">
        <v>18</v>
      </c>
      <c r="B11" s="179"/>
      <c r="C11" s="179"/>
      <c r="D11" s="179"/>
      <c r="E11" s="179"/>
      <c r="F11" s="179"/>
      <c r="G11" s="179"/>
      <c r="H11" s="179"/>
      <c r="I11" s="33"/>
      <c r="J11" s="160"/>
      <c r="K11" s="33"/>
      <c r="L11" s="107"/>
    </row>
    <row r="12" spans="1:12" ht="15" customHeight="1">
      <c r="A12" s="138" t="s">
        <v>19</v>
      </c>
      <c r="B12" s="179"/>
      <c r="C12" s="179"/>
      <c r="D12" s="179"/>
      <c r="E12" s="179"/>
      <c r="F12" s="179"/>
      <c r="G12" s="179"/>
      <c r="H12" s="179"/>
      <c r="I12" s="33"/>
      <c r="J12" s="160"/>
      <c r="K12" s="33"/>
      <c r="L12" s="107"/>
    </row>
    <row r="13" spans="1:12" ht="15" customHeight="1">
      <c r="A13" s="139" t="s">
        <v>20</v>
      </c>
      <c r="B13" s="179"/>
      <c r="C13" s="179"/>
      <c r="D13" s="179"/>
      <c r="E13" s="179"/>
      <c r="F13" s="179"/>
      <c r="G13" s="179"/>
      <c r="H13" s="179"/>
      <c r="I13" s="33"/>
      <c r="J13" s="160"/>
      <c r="K13" s="33"/>
      <c r="L13" s="107"/>
    </row>
    <row r="14" spans="1:12" ht="15" customHeight="1">
      <c r="A14" s="138" t="s">
        <v>21</v>
      </c>
      <c r="B14" s="179"/>
      <c r="C14" s="179"/>
      <c r="D14" s="179"/>
      <c r="E14" s="179"/>
      <c r="F14" s="179"/>
      <c r="G14" s="179"/>
      <c r="H14" s="179"/>
      <c r="I14" s="33"/>
      <c r="J14" s="160"/>
      <c r="K14" s="33"/>
      <c r="L14" s="107"/>
    </row>
    <row r="15" spans="1:12" ht="15" customHeight="1">
      <c r="A15" s="139" t="s">
        <v>22</v>
      </c>
      <c r="B15" s="179"/>
      <c r="C15" s="179"/>
      <c r="D15" s="179"/>
      <c r="E15" s="179"/>
      <c r="F15" s="179"/>
      <c r="G15" s="179"/>
      <c r="H15" s="179"/>
      <c r="I15" s="33"/>
      <c r="J15" s="160"/>
      <c r="K15" s="33"/>
      <c r="L15" s="107"/>
    </row>
    <row r="16" spans="1:12" ht="15" customHeight="1">
      <c r="A16" s="138" t="s">
        <v>23</v>
      </c>
      <c r="B16" s="179"/>
      <c r="C16" s="179"/>
      <c r="D16" s="179"/>
      <c r="E16" s="179"/>
      <c r="F16" s="179"/>
      <c r="G16" s="179"/>
      <c r="H16" s="179"/>
      <c r="I16" s="33"/>
      <c r="J16" s="160"/>
      <c r="K16" s="33"/>
      <c r="L16" s="107"/>
    </row>
    <row r="17" spans="1:12" ht="15" customHeight="1">
      <c r="A17" s="139" t="s">
        <v>24</v>
      </c>
      <c r="B17" s="179"/>
      <c r="C17" s="179"/>
      <c r="D17" s="179"/>
      <c r="E17" s="179"/>
      <c r="F17" s="179"/>
      <c r="G17" s="179"/>
      <c r="H17" s="179"/>
      <c r="I17" s="33"/>
      <c r="J17" s="161"/>
      <c r="K17" s="33"/>
      <c r="L17" s="107"/>
    </row>
    <row r="18" spans="1:12" ht="15" customHeight="1">
      <c r="A18" s="138" t="s">
        <v>54</v>
      </c>
      <c r="B18" s="179"/>
      <c r="C18" s="179"/>
      <c r="D18" s="179"/>
      <c r="E18" s="179"/>
      <c r="F18" s="179"/>
      <c r="G18" s="179"/>
      <c r="H18" s="179"/>
      <c r="I18" s="33"/>
      <c r="J18" s="160"/>
      <c r="K18" s="33"/>
      <c r="L18" s="107"/>
    </row>
    <row r="19" spans="1:12" ht="15" customHeight="1">
      <c r="A19" s="139" t="s">
        <v>25</v>
      </c>
      <c r="B19" s="179"/>
      <c r="C19" s="179"/>
      <c r="D19" s="179"/>
      <c r="E19" s="179"/>
      <c r="F19" s="179"/>
      <c r="G19" s="179"/>
      <c r="H19" s="179"/>
      <c r="I19" s="33"/>
      <c r="J19" s="160"/>
      <c r="K19" s="33"/>
      <c r="L19" s="107"/>
    </row>
    <row r="20" spans="1:12" ht="15" customHeight="1">
      <c r="A20" s="138" t="s">
        <v>26</v>
      </c>
      <c r="B20" s="179"/>
      <c r="C20" s="179"/>
      <c r="D20" s="179"/>
      <c r="E20" s="179"/>
      <c r="F20" s="179"/>
      <c r="G20" s="179"/>
      <c r="H20" s="179"/>
      <c r="I20" s="33"/>
      <c r="J20" s="160"/>
      <c r="K20" s="33"/>
      <c r="L20" s="107"/>
    </row>
    <row r="21" spans="1:12" ht="15" customHeight="1">
      <c r="A21" s="139" t="s">
        <v>55</v>
      </c>
      <c r="B21" s="179"/>
      <c r="C21" s="179"/>
      <c r="D21" s="179"/>
      <c r="E21" s="179"/>
      <c r="F21" s="179"/>
      <c r="G21" s="179"/>
      <c r="H21" s="179"/>
      <c r="I21" s="33"/>
      <c r="J21" s="160"/>
      <c r="K21" s="33"/>
      <c r="L21" s="107"/>
    </row>
    <row r="22" spans="1:12" ht="15" customHeight="1">
      <c r="A22" s="138" t="s">
        <v>27</v>
      </c>
      <c r="B22" s="179"/>
      <c r="C22" s="179"/>
      <c r="D22" s="179"/>
      <c r="E22" s="179"/>
      <c r="F22" s="179"/>
      <c r="G22" s="179"/>
      <c r="H22" s="179"/>
      <c r="I22" s="33"/>
      <c r="J22" s="160"/>
      <c r="K22" s="33"/>
      <c r="L22" s="107"/>
    </row>
    <row r="23" spans="1:12" ht="15" customHeight="1" thickBot="1">
      <c r="A23" s="139" t="s">
        <v>61</v>
      </c>
      <c r="B23" s="180"/>
      <c r="C23" s="180"/>
      <c r="D23" s="180"/>
      <c r="E23" s="180"/>
      <c r="F23" s="180"/>
      <c r="G23" s="180"/>
      <c r="H23" s="180"/>
      <c r="I23" s="33"/>
      <c r="J23" s="160"/>
      <c r="K23" s="33"/>
      <c r="L23" s="107"/>
    </row>
    <row r="24" spans="1:12" ht="15" customHeight="1" thickBot="1">
      <c r="A24" s="140" t="s">
        <v>88</v>
      </c>
      <c r="B24" s="141">
        <v>71602</v>
      </c>
      <c r="C24" s="141">
        <v>5236</v>
      </c>
      <c r="D24" s="141">
        <v>61272</v>
      </c>
      <c r="E24" s="141">
        <v>50006</v>
      </c>
      <c r="F24" s="141">
        <v>5094</v>
      </c>
      <c r="G24" s="141">
        <f>B24/J24*1000</f>
        <v>477.25757858533075</v>
      </c>
      <c r="H24" s="141">
        <f>D24/J24*1000</f>
        <v>408.40376463060227</v>
      </c>
      <c r="I24" s="33"/>
      <c r="J24" s="165">
        <v>150028</v>
      </c>
      <c r="K24" s="33"/>
      <c r="L24" s="107"/>
    </row>
    <row r="25" spans="1:12" ht="15" customHeight="1">
      <c r="A25" s="23" t="s">
        <v>170</v>
      </c>
      <c r="B25" s="142"/>
      <c r="C25" s="142"/>
      <c r="D25" s="142"/>
      <c r="E25" s="142"/>
      <c r="F25" s="143"/>
      <c r="G25" s="142"/>
      <c r="H25" s="24"/>
    </row>
    <row r="26" spans="1:12" ht="15" customHeight="1">
      <c r="A26" s="23" t="s">
        <v>93</v>
      </c>
      <c r="B26" s="142"/>
      <c r="C26" s="142"/>
      <c r="D26" s="142"/>
      <c r="E26" s="142"/>
      <c r="F26" s="143"/>
      <c r="G26" s="142"/>
      <c r="H26" s="24"/>
    </row>
    <row r="27" spans="1:12" ht="15" customHeight="1">
      <c r="A27" s="23" t="s">
        <v>119</v>
      </c>
      <c r="B27" s="24"/>
      <c r="C27" s="24"/>
      <c r="D27" s="24"/>
      <c r="E27" s="24"/>
      <c r="F27" s="24"/>
      <c r="G27" s="111"/>
      <c r="H27" s="24"/>
    </row>
    <row r="28" spans="1:12" ht="15" customHeight="1"/>
    <row r="29" spans="1:12" ht="15" customHeight="1"/>
    <row r="30" spans="1:12" ht="15" customHeight="1"/>
    <row r="34" spans="1:1" ht="15">
      <c r="A34" s="144"/>
    </row>
  </sheetData>
  <mergeCells count="1">
    <mergeCell ref="B9:H23"/>
  </mergeCells>
  <phoneticPr fontId="0" type="noConversion"/>
  <printOptions horizontalCentered="1"/>
  <pageMargins left="0.55118110236220474" right="0.55118110236220474" top="0.78740157480314965" bottom="0.59055118110236227" header="0.39370078740157483" footer="0.39370078740157483"/>
  <pageSetup paperSize="9" orientation="portrait" r:id="rId1"/>
  <headerFooter scaleWithDoc="0">
    <oddHeader>&amp;L&amp;"Noto Sans,Standard"Statistisches Jahrbuch 2024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J98"/>
  <sheetViews>
    <sheetView showGridLines="0" view="pageBreakPreview" topLeftCell="A26" zoomScaleNormal="100" zoomScaleSheetLayoutView="100" workbookViewId="0">
      <selection activeCell="J59" sqref="J59"/>
    </sheetView>
  </sheetViews>
  <sheetFormatPr baseColWidth="10" defaultRowHeight="14.25"/>
  <cols>
    <col min="1" max="1" width="6" style="1" customWidth="1"/>
    <col min="2" max="4" width="12.5703125" style="1" customWidth="1"/>
    <col min="5" max="5" width="15.7109375" style="1" customWidth="1"/>
    <col min="6" max="6" width="12.5703125" style="1" customWidth="1"/>
    <col min="7" max="7" width="15.140625" style="1" customWidth="1"/>
    <col min="8" max="8" width="12.5703125" style="1" customWidth="1"/>
    <col min="9" max="16384" width="11.42578125" style="1"/>
  </cols>
  <sheetData>
    <row r="1" spans="1:10" ht="18.95" customHeight="1">
      <c r="A1" s="2" t="s">
        <v>74</v>
      </c>
      <c r="B1" s="3"/>
      <c r="C1" s="3"/>
      <c r="D1" s="3"/>
      <c r="E1" s="3"/>
      <c r="F1" s="3"/>
      <c r="G1" s="3"/>
      <c r="H1" s="3"/>
      <c r="I1" s="55"/>
      <c r="J1" s="55"/>
    </row>
    <row r="2" spans="1:10" ht="18.95" customHeight="1">
      <c r="A2" s="42" t="s">
        <v>28</v>
      </c>
      <c r="B2" s="3"/>
      <c r="C2" s="3"/>
      <c r="D2" s="3"/>
      <c r="E2" s="3"/>
      <c r="F2" s="3"/>
      <c r="G2" s="3"/>
      <c r="H2" s="3"/>
      <c r="I2" s="55"/>
      <c r="J2" s="55"/>
    </row>
    <row r="3" spans="1:10" ht="15" customHeight="1" thickBot="1">
      <c r="A3" s="43"/>
      <c r="B3" s="24"/>
      <c r="C3" s="24"/>
      <c r="D3" s="24"/>
      <c r="E3" s="24"/>
      <c r="F3" s="24"/>
      <c r="G3" s="24"/>
      <c r="H3" s="24"/>
    </row>
    <row r="4" spans="1:10" ht="15" customHeight="1">
      <c r="A4" s="115" t="s">
        <v>0</v>
      </c>
      <c r="B4" s="9" t="s">
        <v>29</v>
      </c>
      <c r="C4" s="176" t="s">
        <v>30</v>
      </c>
      <c r="D4" s="176"/>
      <c r="E4" s="9" t="s">
        <v>31</v>
      </c>
      <c r="F4" s="176" t="s">
        <v>32</v>
      </c>
      <c r="G4" s="176"/>
      <c r="H4" s="9" t="s">
        <v>33</v>
      </c>
    </row>
    <row r="5" spans="1:10" ht="15" customHeight="1">
      <c r="A5" s="10"/>
      <c r="B5" s="12" t="s">
        <v>34</v>
      </c>
      <c r="C5" s="12" t="s">
        <v>35</v>
      </c>
      <c r="D5" s="12" t="s">
        <v>36</v>
      </c>
      <c r="E5" s="12" t="s">
        <v>37</v>
      </c>
      <c r="F5" s="12" t="s">
        <v>38</v>
      </c>
      <c r="G5" s="12" t="s">
        <v>30</v>
      </c>
      <c r="H5" s="12" t="s">
        <v>39</v>
      </c>
    </row>
    <row r="6" spans="1:10" ht="15" customHeight="1">
      <c r="A6" s="10"/>
      <c r="B6" s="12" t="s">
        <v>11</v>
      </c>
      <c r="C6" s="12" t="s">
        <v>34</v>
      </c>
      <c r="D6" s="12" t="s">
        <v>4</v>
      </c>
      <c r="E6" s="12" t="s">
        <v>40</v>
      </c>
      <c r="F6" s="12"/>
      <c r="G6" s="12" t="s">
        <v>41</v>
      </c>
      <c r="H6" s="12" t="s">
        <v>42</v>
      </c>
    </row>
    <row r="7" spans="1:10" ht="15" customHeight="1" thickBot="1">
      <c r="A7" s="13"/>
      <c r="B7" s="122"/>
      <c r="C7" s="14"/>
      <c r="D7" s="14" t="s">
        <v>42</v>
      </c>
      <c r="E7" s="14" t="s">
        <v>43</v>
      </c>
      <c r="F7" s="14"/>
      <c r="G7" s="14" t="s">
        <v>43</v>
      </c>
      <c r="H7" s="14" t="s">
        <v>165</v>
      </c>
    </row>
    <row r="8" spans="1:10" ht="15" customHeight="1">
      <c r="A8" s="17">
        <v>1987</v>
      </c>
      <c r="B8" s="18">
        <v>6652</v>
      </c>
      <c r="C8" s="18">
        <v>4137</v>
      </c>
      <c r="D8" s="18">
        <v>940</v>
      </c>
      <c r="E8" s="18">
        <v>5</v>
      </c>
      <c r="F8" s="18">
        <v>1172</v>
      </c>
      <c r="G8" s="18">
        <v>133</v>
      </c>
      <c r="H8" s="18">
        <v>8863807.1816057637</v>
      </c>
      <c r="I8" s="123"/>
    </row>
    <row r="9" spans="1:10" ht="15" customHeight="1">
      <c r="A9" s="19">
        <v>1988</v>
      </c>
      <c r="B9" s="20">
        <v>6251</v>
      </c>
      <c r="C9" s="20">
        <v>3829</v>
      </c>
      <c r="D9" s="20">
        <v>896</v>
      </c>
      <c r="E9" s="20">
        <v>8</v>
      </c>
      <c r="F9" s="20">
        <v>1119</v>
      </c>
      <c r="G9" s="20">
        <v>129</v>
      </c>
      <c r="H9" s="20">
        <v>9136121.2375308704</v>
      </c>
      <c r="I9" s="123"/>
    </row>
    <row r="10" spans="1:10" ht="15" customHeight="1">
      <c r="A10" s="17">
        <v>1989</v>
      </c>
      <c r="B10" s="18">
        <v>5922</v>
      </c>
      <c r="C10" s="18">
        <v>3605</v>
      </c>
      <c r="D10" s="18">
        <v>845</v>
      </c>
      <c r="E10" s="18">
        <v>11</v>
      </c>
      <c r="F10" s="18">
        <v>1042</v>
      </c>
      <c r="G10" s="18">
        <v>104</v>
      </c>
      <c r="H10" s="18">
        <v>8543994.1099175289</v>
      </c>
      <c r="I10" s="123"/>
    </row>
    <row r="11" spans="1:10" ht="15" customHeight="1">
      <c r="A11" s="19">
        <v>1990</v>
      </c>
      <c r="B11" s="20">
        <v>5617</v>
      </c>
      <c r="C11" s="20">
        <v>3390</v>
      </c>
      <c r="D11" s="20">
        <v>839</v>
      </c>
      <c r="E11" s="20">
        <v>7</v>
      </c>
      <c r="F11" s="20">
        <v>1053</v>
      </c>
      <c r="G11" s="20">
        <v>111</v>
      </c>
      <c r="H11" s="20">
        <v>8070179.9236129932</v>
      </c>
      <c r="I11" s="123"/>
    </row>
    <row r="12" spans="1:10" ht="15" customHeight="1">
      <c r="A12" s="17">
        <v>1991</v>
      </c>
      <c r="B12" s="18">
        <v>5112</v>
      </c>
      <c r="C12" s="18">
        <v>3181</v>
      </c>
      <c r="D12" s="18">
        <v>722</v>
      </c>
      <c r="E12" s="18">
        <v>4</v>
      </c>
      <c r="F12" s="18">
        <v>888</v>
      </c>
      <c r="G12" s="18">
        <v>79</v>
      </c>
      <c r="H12" s="18">
        <v>7796843.2839254951</v>
      </c>
      <c r="I12" s="123"/>
    </row>
    <row r="13" spans="1:10" ht="15" customHeight="1">
      <c r="A13" s="19">
        <v>1992</v>
      </c>
      <c r="B13" s="20">
        <v>5130</v>
      </c>
      <c r="C13" s="20">
        <v>3215</v>
      </c>
      <c r="D13" s="20">
        <v>757</v>
      </c>
      <c r="E13" s="20">
        <v>11</v>
      </c>
      <c r="F13" s="20">
        <v>943</v>
      </c>
      <c r="G13" s="20">
        <v>74</v>
      </c>
      <c r="H13" s="20">
        <v>8402264.0004499368</v>
      </c>
      <c r="I13" s="123"/>
    </row>
    <row r="14" spans="1:10" ht="15" customHeight="1">
      <c r="A14" s="17">
        <v>1993</v>
      </c>
      <c r="B14" s="18">
        <v>4903</v>
      </c>
      <c r="C14" s="18">
        <v>3276</v>
      </c>
      <c r="D14" s="18">
        <v>678</v>
      </c>
      <c r="E14" s="18">
        <v>11</v>
      </c>
      <c r="F14" s="18">
        <v>856</v>
      </c>
      <c r="G14" s="18">
        <v>75</v>
      </c>
      <c r="H14" s="18">
        <v>4766365.174887388</v>
      </c>
      <c r="I14" s="123"/>
    </row>
    <row r="15" spans="1:10" ht="15" customHeight="1">
      <c r="A15" s="19">
        <v>1994</v>
      </c>
      <c r="B15" s="20">
        <v>4663</v>
      </c>
      <c r="C15" s="20">
        <v>3791</v>
      </c>
      <c r="D15" s="20">
        <v>650</v>
      </c>
      <c r="E15" s="20">
        <v>5</v>
      </c>
      <c r="F15" s="20">
        <v>812</v>
      </c>
      <c r="G15" s="20">
        <f>59+9</f>
        <v>68</v>
      </c>
      <c r="H15" s="20">
        <v>4521558.6221706383</v>
      </c>
      <c r="I15" s="123"/>
    </row>
    <row r="16" spans="1:10" ht="15" customHeight="1">
      <c r="A16" s="17">
        <v>1995</v>
      </c>
      <c r="B16" s="18">
        <v>4081</v>
      </c>
      <c r="C16" s="18">
        <v>2321</v>
      </c>
      <c r="D16" s="18">
        <v>689</v>
      </c>
      <c r="E16" s="18">
        <v>8</v>
      </c>
      <c r="F16" s="18">
        <v>887</v>
      </c>
      <c r="G16" s="18">
        <v>85</v>
      </c>
      <c r="H16" s="18">
        <v>5577192.291763599</v>
      </c>
      <c r="I16" s="123"/>
    </row>
    <row r="17" spans="1:9" ht="15" customHeight="1">
      <c r="A17" s="19">
        <v>1996</v>
      </c>
      <c r="B17" s="20">
        <v>3375</v>
      </c>
      <c r="C17" s="20">
        <v>1544</v>
      </c>
      <c r="D17" s="20">
        <v>651</v>
      </c>
      <c r="E17" s="20">
        <v>8</v>
      </c>
      <c r="F17" s="20">
        <v>833</v>
      </c>
      <c r="G17" s="20">
        <v>78</v>
      </c>
      <c r="H17" s="20">
        <v>4349994.6314352471</v>
      </c>
      <c r="I17" s="123"/>
    </row>
    <row r="18" spans="1:9" ht="15" customHeight="1">
      <c r="A18" s="17">
        <v>1997</v>
      </c>
      <c r="B18" s="18">
        <v>3660</v>
      </c>
      <c r="C18" s="18">
        <v>1812</v>
      </c>
      <c r="D18" s="18">
        <v>667</v>
      </c>
      <c r="E18" s="18">
        <v>5</v>
      </c>
      <c r="F18" s="18">
        <v>853</v>
      </c>
      <c r="G18" s="18">
        <v>62</v>
      </c>
      <c r="H18" s="18">
        <v>4292126.6163214594</v>
      </c>
      <c r="I18" s="123"/>
    </row>
    <row r="19" spans="1:9" ht="15" customHeight="1">
      <c r="A19" s="19">
        <v>1998</v>
      </c>
      <c r="B19" s="20">
        <v>3771</v>
      </c>
      <c r="C19" s="20">
        <v>1880</v>
      </c>
      <c r="D19" s="20">
        <v>663</v>
      </c>
      <c r="E19" s="20">
        <v>5</v>
      </c>
      <c r="F19" s="20">
        <v>821</v>
      </c>
      <c r="G19" s="20">
        <v>78</v>
      </c>
      <c r="H19" s="20">
        <v>4400730.1248063482</v>
      </c>
      <c r="I19" s="123"/>
    </row>
    <row r="20" spans="1:9" ht="15" customHeight="1">
      <c r="A20" s="17">
        <v>1999</v>
      </c>
      <c r="B20" s="18">
        <v>4088</v>
      </c>
      <c r="C20" s="18">
        <v>2110</v>
      </c>
      <c r="D20" s="18">
        <v>691</v>
      </c>
      <c r="E20" s="18">
        <v>6</v>
      </c>
      <c r="F20" s="18">
        <v>845</v>
      </c>
      <c r="G20" s="18">
        <v>85</v>
      </c>
      <c r="H20" s="18">
        <v>4597843.3708451148</v>
      </c>
      <c r="I20" s="123"/>
    </row>
    <row r="21" spans="1:9" ht="15" customHeight="1">
      <c r="A21" s="19">
        <v>2000</v>
      </c>
      <c r="B21" s="20">
        <v>4141</v>
      </c>
      <c r="C21" s="20">
        <v>2072</v>
      </c>
      <c r="D21" s="20">
        <v>647</v>
      </c>
      <c r="E21" s="20">
        <v>3</v>
      </c>
      <c r="F21" s="20">
        <v>839</v>
      </c>
      <c r="G21" s="20">
        <v>85</v>
      </c>
      <c r="H21" s="20">
        <v>5095892.7923183506</v>
      </c>
      <c r="I21" s="123"/>
    </row>
    <row r="22" spans="1:9" ht="15" customHeight="1">
      <c r="A22" s="17">
        <v>2001</v>
      </c>
      <c r="B22" s="18">
        <v>4094</v>
      </c>
      <c r="C22" s="18">
        <v>2192</v>
      </c>
      <c r="D22" s="18">
        <v>646</v>
      </c>
      <c r="E22" s="18">
        <v>3</v>
      </c>
      <c r="F22" s="18">
        <v>813</v>
      </c>
      <c r="G22" s="18">
        <v>78</v>
      </c>
      <c r="H22" s="18">
        <f>8991600/1.95583</f>
        <v>4597332.0789639186</v>
      </c>
      <c r="I22" s="123"/>
    </row>
    <row r="23" spans="1:9" ht="15" customHeight="1">
      <c r="A23" s="19">
        <v>2002</v>
      </c>
      <c r="B23" s="20">
        <v>4048</v>
      </c>
      <c r="C23" s="20">
        <v>2020</v>
      </c>
      <c r="D23" s="20">
        <v>647</v>
      </c>
      <c r="E23" s="20">
        <v>4</v>
      </c>
      <c r="F23" s="20">
        <v>833</v>
      </c>
      <c r="G23" s="20">
        <v>61</v>
      </c>
      <c r="H23" s="20">
        <v>5637600</v>
      </c>
      <c r="I23" s="123"/>
    </row>
    <row r="24" spans="1:9" ht="15" customHeight="1">
      <c r="A24" s="17">
        <v>2003</v>
      </c>
      <c r="B24" s="18">
        <v>4095</v>
      </c>
      <c r="C24" s="18">
        <v>1958</v>
      </c>
      <c r="D24" s="18">
        <v>736</v>
      </c>
      <c r="E24" s="18">
        <v>7</v>
      </c>
      <c r="F24" s="18">
        <v>948</v>
      </c>
      <c r="G24" s="18">
        <v>66</v>
      </c>
      <c r="H24" s="18">
        <v>5502500</v>
      </c>
      <c r="I24" s="123"/>
    </row>
    <row r="25" spans="1:9" ht="15" customHeight="1">
      <c r="A25" s="19">
        <v>2004</v>
      </c>
      <c r="B25" s="20">
        <v>4222</v>
      </c>
      <c r="C25" s="20">
        <v>2186</v>
      </c>
      <c r="D25" s="20">
        <v>705</v>
      </c>
      <c r="E25" s="20">
        <v>5</v>
      </c>
      <c r="F25" s="20">
        <v>923</v>
      </c>
      <c r="G25" s="20">
        <v>88</v>
      </c>
      <c r="H25" s="20">
        <v>5561400</v>
      </c>
      <c r="I25" s="123"/>
    </row>
    <row r="26" spans="1:9" ht="15" customHeight="1">
      <c r="A26" s="17">
        <v>2005</v>
      </c>
      <c r="B26" s="18">
        <v>4381</v>
      </c>
      <c r="C26" s="18">
        <v>2312</v>
      </c>
      <c r="D26" s="18">
        <v>664</v>
      </c>
      <c r="E26" s="18">
        <v>1</v>
      </c>
      <c r="F26" s="18">
        <f>60+768</f>
        <v>828</v>
      </c>
      <c r="G26" s="18">
        <v>60</v>
      </c>
      <c r="H26" s="18">
        <v>5393800</v>
      </c>
      <c r="I26" s="123"/>
    </row>
    <row r="27" spans="1:9" ht="15" customHeight="1">
      <c r="A27" s="19">
        <v>2006</v>
      </c>
      <c r="B27" s="20">
        <v>4597</v>
      </c>
      <c r="C27" s="20">
        <v>2498</v>
      </c>
      <c r="D27" s="20">
        <v>663</v>
      </c>
      <c r="E27" s="20">
        <v>7</v>
      </c>
      <c r="F27" s="20">
        <f>71+728</f>
        <v>799</v>
      </c>
      <c r="G27" s="20">
        <v>71</v>
      </c>
      <c r="H27" s="20">
        <v>5089900</v>
      </c>
      <c r="I27" s="123"/>
    </row>
    <row r="28" spans="1:9" ht="15" customHeight="1">
      <c r="A28" s="17">
        <v>2007</v>
      </c>
      <c r="B28" s="18">
        <v>4614</v>
      </c>
      <c r="C28" s="18">
        <v>2402</v>
      </c>
      <c r="D28" s="18">
        <v>682</v>
      </c>
      <c r="E28" s="18">
        <v>5</v>
      </c>
      <c r="F28" s="18">
        <f>91+768</f>
        <v>859</v>
      </c>
      <c r="G28" s="18">
        <v>91</v>
      </c>
      <c r="H28" s="18">
        <v>5329871</v>
      </c>
      <c r="I28" s="123"/>
    </row>
    <row r="29" spans="1:9" ht="15" customHeight="1">
      <c r="A29" s="19">
        <v>2008</v>
      </c>
      <c r="B29" s="20">
        <v>4354</v>
      </c>
      <c r="C29" s="20">
        <v>2328</v>
      </c>
      <c r="D29" s="20">
        <v>658</v>
      </c>
      <c r="E29" s="20">
        <v>7</v>
      </c>
      <c r="F29" s="20">
        <f>83+691</f>
        <v>774</v>
      </c>
      <c r="G29" s="20">
        <v>83</v>
      </c>
      <c r="H29" s="20">
        <v>5385342</v>
      </c>
      <c r="I29" s="123"/>
    </row>
    <row r="30" spans="1:9" ht="15" customHeight="1">
      <c r="A30" s="17">
        <v>2009</v>
      </c>
      <c r="B30" s="18">
        <v>4414</v>
      </c>
      <c r="C30" s="18">
        <v>2368</v>
      </c>
      <c r="D30" s="18">
        <v>590</v>
      </c>
      <c r="E30" s="18">
        <v>6</v>
      </c>
      <c r="F30" s="18">
        <f>67+655</f>
        <v>722</v>
      </c>
      <c r="G30" s="18">
        <v>67</v>
      </c>
      <c r="H30" s="18">
        <v>6185073</v>
      </c>
      <c r="I30" s="123"/>
    </row>
    <row r="31" spans="1:9" ht="15" customHeight="1">
      <c r="A31" s="19">
        <v>2010</v>
      </c>
      <c r="B31" s="20">
        <v>4654</v>
      </c>
      <c r="C31" s="20">
        <v>2632</v>
      </c>
      <c r="D31" s="20">
        <v>563</v>
      </c>
      <c r="E31" s="20">
        <v>2</v>
      </c>
      <c r="F31" s="20">
        <v>705</v>
      </c>
      <c r="G31" s="20">
        <v>59</v>
      </c>
      <c r="H31" s="20">
        <v>4666427</v>
      </c>
      <c r="I31" s="123"/>
    </row>
    <row r="32" spans="1:9" ht="15" customHeight="1">
      <c r="A32" s="17">
        <v>2011</v>
      </c>
      <c r="B32" s="18">
        <v>4851</v>
      </c>
      <c r="C32" s="18">
        <v>2643</v>
      </c>
      <c r="D32" s="18">
        <v>680</v>
      </c>
      <c r="E32" s="18">
        <v>4</v>
      </c>
      <c r="F32" s="18">
        <v>816</v>
      </c>
      <c r="G32" s="18">
        <v>70</v>
      </c>
      <c r="H32" s="18">
        <v>5690465</v>
      </c>
      <c r="I32" s="123"/>
    </row>
    <row r="33" spans="1:9" ht="15" customHeight="1">
      <c r="A33" s="19">
        <v>2012</v>
      </c>
      <c r="B33" s="20">
        <v>4748</v>
      </c>
      <c r="C33" s="20">
        <v>2684</v>
      </c>
      <c r="D33" s="20">
        <v>654</v>
      </c>
      <c r="E33" s="20">
        <v>3</v>
      </c>
      <c r="F33" s="20">
        <v>798</v>
      </c>
      <c r="G33" s="20">
        <v>90</v>
      </c>
      <c r="H33" s="20">
        <v>5153914</v>
      </c>
      <c r="I33" s="124"/>
    </row>
    <row r="34" spans="1:9" ht="15" customHeight="1">
      <c r="A34" s="17">
        <v>2013</v>
      </c>
      <c r="B34" s="18">
        <v>4860</v>
      </c>
      <c r="C34" s="18">
        <v>2720</v>
      </c>
      <c r="D34" s="18">
        <v>657</v>
      </c>
      <c r="E34" s="18">
        <v>1</v>
      </c>
      <c r="F34" s="18">
        <v>830</v>
      </c>
      <c r="G34" s="18">
        <v>101</v>
      </c>
      <c r="H34" s="18">
        <v>5505180</v>
      </c>
      <c r="I34" s="124"/>
    </row>
    <row r="35" spans="1:9" ht="15" customHeight="1">
      <c r="A35" s="19">
        <v>2014</v>
      </c>
      <c r="B35" s="20">
        <v>4937</v>
      </c>
      <c r="C35" s="20">
        <v>2790</v>
      </c>
      <c r="D35" s="20">
        <v>627</v>
      </c>
      <c r="E35" s="20">
        <v>3</v>
      </c>
      <c r="F35" s="20">
        <v>763</v>
      </c>
      <c r="G35" s="20">
        <v>99</v>
      </c>
      <c r="H35" s="20">
        <v>5245237</v>
      </c>
      <c r="I35" s="124"/>
    </row>
    <row r="36" spans="1:9" ht="15" customHeight="1">
      <c r="A36" s="17">
        <v>2015</v>
      </c>
      <c r="B36" s="18">
        <v>5279</v>
      </c>
      <c r="C36" s="18">
        <v>2981</v>
      </c>
      <c r="D36" s="18">
        <v>611</v>
      </c>
      <c r="E36" s="18">
        <v>1</v>
      </c>
      <c r="F36" s="18">
        <v>733</v>
      </c>
      <c r="G36" s="18">
        <v>93</v>
      </c>
      <c r="H36" s="18">
        <v>5966267</v>
      </c>
      <c r="I36" s="124"/>
    </row>
    <row r="37" spans="1:9" ht="15" customHeight="1">
      <c r="A37" s="19">
        <v>2016</v>
      </c>
      <c r="B37" s="20">
        <v>5235</v>
      </c>
      <c r="C37" s="20">
        <v>3070</v>
      </c>
      <c r="D37" s="20">
        <v>582</v>
      </c>
      <c r="E37" s="20">
        <v>3</v>
      </c>
      <c r="F37" s="20">
        <v>704</v>
      </c>
      <c r="G37" s="20">
        <v>102</v>
      </c>
      <c r="H37" s="20">
        <v>5671971</v>
      </c>
      <c r="I37" s="124"/>
    </row>
    <row r="38" spans="1:9" ht="15" customHeight="1">
      <c r="A38" s="17">
        <v>2017</v>
      </c>
      <c r="B38" s="18">
        <v>5445</v>
      </c>
      <c r="C38" s="18">
        <v>3140</v>
      </c>
      <c r="D38" s="18">
        <v>639</v>
      </c>
      <c r="E38" s="18">
        <v>6</v>
      </c>
      <c r="F38" s="18">
        <v>802</v>
      </c>
      <c r="G38" s="18">
        <v>100</v>
      </c>
      <c r="H38" s="18">
        <v>6520171</v>
      </c>
      <c r="I38" s="124"/>
    </row>
    <row r="39" spans="1:9" ht="15" customHeight="1">
      <c r="A39" s="19">
        <v>2018</v>
      </c>
      <c r="B39" s="20">
        <v>5590</v>
      </c>
      <c r="C39" s="20">
        <v>3190</v>
      </c>
      <c r="D39" s="20">
        <v>634</v>
      </c>
      <c r="E39" s="20">
        <v>3</v>
      </c>
      <c r="F39" s="20">
        <v>778</v>
      </c>
      <c r="G39" s="20">
        <v>93</v>
      </c>
      <c r="H39" s="20">
        <v>6325114</v>
      </c>
      <c r="I39" s="123"/>
    </row>
    <row r="40" spans="1:9" ht="15" customHeight="1">
      <c r="A40" s="17">
        <v>2019</v>
      </c>
      <c r="B40" s="18">
        <v>5744</v>
      </c>
      <c r="C40" s="18">
        <v>3315</v>
      </c>
      <c r="D40" s="18">
        <v>691</v>
      </c>
      <c r="E40" s="18">
        <v>2</v>
      </c>
      <c r="F40" s="18">
        <v>789</v>
      </c>
      <c r="G40" s="18">
        <v>98</v>
      </c>
      <c r="H40" s="18">
        <v>6286474</v>
      </c>
      <c r="I40" s="123"/>
    </row>
    <row r="41" spans="1:9" ht="15" customHeight="1">
      <c r="A41" s="19">
        <v>2020</v>
      </c>
      <c r="B41" s="20">
        <v>4506</v>
      </c>
      <c r="C41" s="20">
        <v>2482</v>
      </c>
      <c r="D41" s="20">
        <v>578</v>
      </c>
      <c r="E41" s="20">
        <v>1</v>
      </c>
      <c r="F41" s="20">
        <v>676</v>
      </c>
      <c r="G41" s="20">
        <v>69</v>
      </c>
      <c r="H41" s="20">
        <v>5543450</v>
      </c>
      <c r="I41" s="123"/>
    </row>
    <row r="42" spans="1:9" ht="15" customHeight="1">
      <c r="A42" s="17">
        <v>2021</v>
      </c>
      <c r="B42" s="18">
        <v>4685</v>
      </c>
      <c r="C42" s="18">
        <v>2670</v>
      </c>
      <c r="D42" s="18">
        <v>533</v>
      </c>
      <c r="E42" s="18">
        <v>0</v>
      </c>
      <c r="F42" s="18">
        <v>643</v>
      </c>
      <c r="G42" s="18">
        <v>81</v>
      </c>
      <c r="H42" s="18">
        <v>5782678</v>
      </c>
      <c r="I42" s="123"/>
    </row>
    <row r="43" spans="1:9" ht="15" customHeight="1">
      <c r="A43" s="19">
        <v>2022</v>
      </c>
      <c r="B43" s="20">
        <v>4730</v>
      </c>
      <c r="C43" s="20">
        <v>2677</v>
      </c>
      <c r="D43" s="20">
        <v>634</v>
      </c>
      <c r="E43" s="20">
        <v>4</v>
      </c>
      <c r="F43" s="20">
        <v>754</v>
      </c>
      <c r="G43" s="20">
        <v>77</v>
      </c>
      <c r="H43" s="20">
        <v>6176000</v>
      </c>
      <c r="I43" s="123"/>
    </row>
    <row r="44" spans="1:9" ht="15" customHeight="1">
      <c r="A44" s="17">
        <v>2023</v>
      </c>
      <c r="B44" s="18">
        <v>5161</v>
      </c>
      <c r="C44" s="18">
        <v>3000</v>
      </c>
      <c r="D44" s="18">
        <v>646</v>
      </c>
      <c r="E44" s="18">
        <v>2</v>
      </c>
      <c r="F44" s="18">
        <v>744</v>
      </c>
      <c r="G44" s="18">
        <v>87</v>
      </c>
      <c r="H44" s="18">
        <v>6792431</v>
      </c>
      <c r="I44" s="123"/>
    </row>
    <row r="45" spans="1:9" ht="15" customHeight="1" thickBot="1">
      <c r="A45" s="168">
        <v>2024</v>
      </c>
      <c r="B45" s="79">
        <v>5261</v>
      </c>
      <c r="C45" s="79">
        <v>3092</v>
      </c>
      <c r="D45" s="79">
        <v>623</v>
      </c>
      <c r="E45" s="79">
        <v>3</v>
      </c>
      <c r="F45" s="79">
        <v>727</v>
      </c>
      <c r="G45" s="79">
        <v>64</v>
      </c>
      <c r="H45" s="79">
        <v>6590024</v>
      </c>
      <c r="I45" s="123"/>
    </row>
    <row r="46" spans="1:9" ht="15" customHeight="1">
      <c r="A46" s="23" t="s">
        <v>171</v>
      </c>
      <c r="B46" s="125"/>
      <c r="C46" s="125"/>
      <c r="D46" s="125"/>
      <c r="E46" s="125"/>
      <c r="F46" s="125"/>
      <c r="G46" s="125"/>
      <c r="H46" s="125"/>
      <c r="I46" s="123"/>
    </row>
    <row r="47" spans="1:9" ht="15" customHeight="1">
      <c r="A47" s="162" t="s">
        <v>166</v>
      </c>
    </row>
    <row r="48" spans="1:9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</sheetData>
  <mergeCells count="2">
    <mergeCell ref="C4:D4"/>
    <mergeCell ref="F4:G4"/>
  </mergeCells>
  <phoneticPr fontId="0" type="noConversion"/>
  <printOptions horizontalCentered="1"/>
  <pageMargins left="0.55118110236220474" right="0.55118110236220474" top="0.78740157480314965" bottom="0.59055118110236227" header="0.39370078740157483" footer="0.39370078740157483"/>
  <pageSetup paperSize="9" orientation="portrait" r:id="rId1"/>
  <headerFooter scaleWithDoc="0">
    <oddHeader>&amp;L&amp;"Noto Sans,Standard"Statistisches Jahrbuch 2024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J49"/>
  <sheetViews>
    <sheetView showGridLines="0" tabSelected="1" view="pageBreakPreview" zoomScaleNormal="100" zoomScaleSheetLayoutView="100" workbookViewId="0">
      <selection activeCell="K37" sqref="K37"/>
    </sheetView>
  </sheetViews>
  <sheetFormatPr baseColWidth="10" defaultRowHeight="14.25"/>
  <cols>
    <col min="1" max="1" width="6.28515625" style="4" customWidth="1"/>
    <col min="2" max="8" width="13.28515625" style="4" customWidth="1"/>
    <col min="9" max="16384" width="11.42578125" style="4"/>
  </cols>
  <sheetData>
    <row r="1" spans="1:10" ht="18.95" customHeight="1">
      <c r="A1" s="2" t="s">
        <v>75</v>
      </c>
      <c r="B1" s="3"/>
      <c r="C1" s="3"/>
      <c r="D1" s="3"/>
      <c r="E1" s="3"/>
      <c r="F1" s="3"/>
      <c r="G1" s="3"/>
      <c r="H1" s="3"/>
      <c r="I1" s="31"/>
      <c r="J1" s="31"/>
    </row>
    <row r="2" spans="1:10" ht="18.95" customHeight="1">
      <c r="A2" s="42" t="s">
        <v>89</v>
      </c>
      <c r="B2" s="3"/>
      <c r="C2" s="3"/>
      <c r="D2" s="3"/>
      <c r="E2" s="3"/>
      <c r="F2" s="3"/>
      <c r="G2" s="3"/>
      <c r="H2" s="3"/>
      <c r="I2" s="31"/>
      <c r="J2" s="31"/>
    </row>
    <row r="3" spans="1:10" ht="18.95" customHeight="1">
      <c r="A3" s="150" t="s">
        <v>106</v>
      </c>
      <c r="B3" s="151"/>
      <c r="C3" s="41"/>
      <c r="D3" s="41"/>
      <c r="E3" s="41"/>
      <c r="F3" s="41"/>
      <c r="G3" s="41"/>
      <c r="H3" s="41"/>
    </row>
    <row r="4" spans="1:10" ht="15" customHeight="1" thickBot="1">
      <c r="A4" s="43"/>
      <c r="B4" s="24"/>
      <c r="C4" s="24"/>
      <c r="D4" s="24"/>
      <c r="E4" s="24"/>
      <c r="F4" s="24"/>
      <c r="G4" s="24"/>
      <c r="H4" s="24"/>
    </row>
    <row r="5" spans="1:10" ht="15" customHeight="1">
      <c r="A5" s="115" t="s">
        <v>0</v>
      </c>
      <c r="B5" s="9" t="s">
        <v>33</v>
      </c>
      <c r="C5" s="181" t="s">
        <v>108</v>
      </c>
      <c r="D5" s="181"/>
      <c r="E5" s="181"/>
      <c r="F5" s="181"/>
      <c r="G5" s="9" t="s">
        <v>44</v>
      </c>
      <c r="H5" s="154" t="s">
        <v>156</v>
      </c>
    </row>
    <row r="6" spans="1:10" ht="15" customHeight="1">
      <c r="A6" s="10"/>
      <c r="B6" s="12" t="s">
        <v>157</v>
      </c>
      <c r="C6" s="12" t="s">
        <v>129</v>
      </c>
      <c r="D6" s="12" t="s">
        <v>130</v>
      </c>
      <c r="E6" s="12" t="s">
        <v>4</v>
      </c>
      <c r="F6" s="12" t="s">
        <v>15</v>
      </c>
      <c r="G6" s="116"/>
      <c r="H6" s="116"/>
    </row>
    <row r="7" spans="1:10" ht="15" customHeight="1" thickBot="1">
      <c r="A7" s="13"/>
      <c r="B7" s="14" t="s">
        <v>11</v>
      </c>
      <c r="C7" s="14"/>
      <c r="D7" s="14"/>
      <c r="E7" s="14" t="s">
        <v>7</v>
      </c>
      <c r="F7" s="14" t="s">
        <v>9</v>
      </c>
      <c r="G7" s="14"/>
      <c r="H7" s="14"/>
    </row>
    <row r="8" spans="1:10" ht="15" customHeight="1">
      <c r="A8" s="17">
        <v>1987</v>
      </c>
      <c r="B8" s="18">
        <v>3241</v>
      </c>
      <c r="C8" s="18">
        <v>142</v>
      </c>
      <c r="D8" s="18">
        <v>281</v>
      </c>
      <c r="E8" s="18">
        <v>2485</v>
      </c>
      <c r="F8" s="18">
        <v>106</v>
      </c>
      <c r="G8" s="117">
        <v>137</v>
      </c>
      <c r="H8" s="18">
        <f>B8-C8-D8-E8-F8-G8</f>
        <v>90</v>
      </c>
      <c r="I8" s="112"/>
      <c r="J8" s="112"/>
    </row>
    <row r="9" spans="1:10" ht="15" customHeight="1">
      <c r="A9" s="19">
        <v>1988</v>
      </c>
      <c r="B9" s="20">
        <v>3191</v>
      </c>
      <c r="C9" s="20">
        <v>150</v>
      </c>
      <c r="D9" s="20">
        <v>255</v>
      </c>
      <c r="E9" s="20">
        <v>2436</v>
      </c>
      <c r="F9" s="20">
        <v>118</v>
      </c>
      <c r="G9" s="118">
        <v>123</v>
      </c>
      <c r="H9" s="20">
        <f t="shared" ref="H9:H26" si="0">B9-C9-D9-E9-F9-G9</f>
        <v>109</v>
      </c>
      <c r="I9" s="112"/>
      <c r="J9" s="112"/>
    </row>
    <row r="10" spans="1:10" ht="15" customHeight="1">
      <c r="A10" s="17">
        <v>1989</v>
      </c>
      <c r="B10" s="18">
        <v>3137</v>
      </c>
      <c r="C10" s="18">
        <v>122</v>
      </c>
      <c r="D10" s="18">
        <v>288</v>
      </c>
      <c r="E10" s="18">
        <v>2400</v>
      </c>
      <c r="F10" s="18">
        <v>102</v>
      </c>
      <c r="G10" s="117">
        <v>120</v>
      </c>
      <c r="H10" s="18">
        <f t="shared" si="0"/>
        <v>105</v>
      </c>
      <c r="I10" s="112"/>
      <c r="J10" s="112"/>
    </row>
    <row r="11" spans="1:10" ht="15" customHeight="1">
      <c r="A11" s="19">
        <v>1990</v>
      </c>
      <c r="B11" s="20">
        <v>3003</v>
      </c>
      <c r="C11" s="20">
        <v>127</v>
      </c>
      <c r="D11" s="20">
        <v>283</v>
      </c>
      <c r="E11" s="20">
        <v>2271</v>
      </c>
      <c r="F11" s="20">
        <v>95</v>
      </c>
      <c r="G11" s="118">
        <v>107</v>
      </c>
      <c r="H11" s="20">
        <f t="shared" si="0"/>
        <v>120</v>
      </c>
      <c r="I11" s="112"/>
      <c r="J11" s="112"/>
    </row>
    <row r="12" spans="1:10" ht="15" customHeight="1">
      <c r="A12" s="17">
        <v>1991</v>
      </c>
      <c r="B12" s="18">
        <v>2312</v>
      </c>
      <c r="C12" s="18">
        <v>102</v>
      </c>
      <c r="D12" s="18">
        <v>268</v>
      </c>
      <c r="E12" s="18">
        <v>1647</v>
      </c>
      <c r="F12" s="18">
        <v>93</v>
      </c>
      <c r="G12" s="117">
        <v>105</v>
      </c>
      <c r="H12" s="18">
        <f t="shared" si="0"/>
        <v>97</v>
      </c>
      <c r="I12" s="112"/>
      <c r="J12" s="112"/>
    </row>
    <row r="13" spans="1:10" ht="15" customHeight="1">
      <c r="A13" s="19">
        <v>1992</v>
      </c>
      <c r="B13" s="20">
        <v>2431</v>
      </c>
      <c r="C13" s="20">
        <v>103</v>
      </c>
      <c r="D13" s="20">
        <v>275</v>
      </c>
      <c r="E13" s="20">
        <v>1766</v>
      </c>
      <c r="F13" s="20">
        <v>101</v>
      </c>
      <c r="G13" s="118">
        <v>94</v>
      </c>
      <c r="H13" s="20">
        <f t="shared" si="0"/>
        <v>92</v>
      </c>
      <c r="I13" s="112"/>
      <c r="J13" s="112"/>
    </row>
    <row r="14" spans="1:10" ht="15" customHeight="1">
      <c r="A14" s="17">
        <v>1993</v>
      </c>
      <c r="B14" s="18">
        <v>2127</v>
      </c>
      <c r="C14" s="18">
        <v>85</v>
      </c>
      <c r="D14" s="18">
        <v>223</v>
      </c>
      <c r="E14" s="18">
        <v>1585</v>
      </c>
      <c r="F14" s="18">
        <v>85</v>
      </c>
      <c r="G14" s="117">
        <v>82</v>
      </c>
      <c r="H14" s="18">
        <f t="shared" si="0"/>
        <v>67</v>
      </c>
      <c r="I14" s="112"/>
      <c r="J14" s="112"/>
    </row>
    <row r="15" spans="1:10" ht="15" customHeight="1">
      <c r="A15" s="19">
        <v>1994</v>
      </c>
      <c r="B15" s="20">
        <v>1882</v>
      </c>
      <c r="C15" s="118">
        <v>81</v>
      </c>
      <c r="D15" s="20">
        <v>243</v>
      </c>
      <c r="E15" s="20">
        <v>1354</v>
      </c>
      <c r="F15" s="20">
        <v>66</v>
      </c>
      <c r="G15" s="118">
        <v>82</v>
      </c>
      <c r="H15" s="20">
        <f t="shared" si="0"/>
        <v>56</v>
      </c>
      <c r="I15" s="112"/>
      <c r="J15" s="112"/>
    </row>
    <row r="16" spans="1:10" ht="15" customHeight="1">
      <c r="A16" s="17">
        <v>1995</v>
      </c>
      <c r="B16" s="18">
        <v>1900</v>
      </c>
      <c r="C16" s="117">
        <v>100</v>
      </c>
      <c r="D16" s="18">
        <v>228</v>
      </c>
      <c r="E16" s="18">
        <v>1352</v>
      </c>
      <c r="F16" s="18">
        <v>63</v>
      </c>
      <c r="G16" s="117">
        <v>80</v>
      </c>
      <c r="H16" s="18">
        <f t="shared" si="0"/>
        <v>77</v>
      </c>
      <c r="I16" s="112"/>
      <c r="J16" s="112"/>
    </row>
    <row r="17" spans="1:10" ht="15" customHeight="1">
      <c r="A17" s="19">
        <v>1996</v>
      </c>
      <c r="B17" s="20">
        <v>1851</v>
      </c>
      <c r="C17" s="118">
        <v>103</v>
      </c>
      <c r="D17" s="20">
        <v>185</v>
      </c>
      <c r="E17" s="20">
        <v>1361</v>
      </c>
      <c r="F17" s="20">
        <v>48</v>
      </c>
      <c r="G17" s="118">
        <v>91</v>
      </c>
      <c r="H17" s="20">
        <f t="shared" si="0"/>
        <v>63</v>
      </c>
      <c r="I17" s="112"/>
      <c r="J17" s="112"/>
    </row>
    <row r="18" spans="1:10" ht="15" customHeight="1">
      <c r="A18" s="17">
        <v>1997</v>
      </c>
      <c r="B18" s="18">
        <v>1913</v>
      </c>
      <c r="C18" s="117">
        <v>100</v>
      </c>
      <c r="D18" s="18">
        <v>254</v>
      </c>
      <c r="E18" s="18">
        <v>1325</v>
      </c>
      <c r="F18" s="18">
        <v>73</v>
      </c>
      <c r="G18" s="117">
        <v>96</v>
      </c>
      <c r="H18" s="18">
        <f t="shared" si="0"/>
        <v>65</v>
      </c>
      <c r="I18" s="112"/>
      <c r="J18" s="112"/>
    </row>
    <row r="19" spans="1:10" ht="15" customHeight="1">
      <c r="A19" s="19">
        <v>1998</v>
      </c>
      <c r="B19" s="20">
        <v>1907</v>
      </c>
      <c r="C19" s="118">
        <v>116</v>
      </c>
      <c r="D19" s="20">
        <v>237</v>
      </c>
      <c r="E19" s="20">
        <v>1346</v>
      </c>
      <c r="F19" s="20">
        <v>57</v>
      </c>
      <c r="G19" s="118">
        <v>88</v>
      </c>
      <c r="H19" s="20">
        <f t="shared" si="0"/>
        <v>63</v>
      </c>
      <c r="I19" s="112"/>
      <c r="J19" s="112"/>
    </row>
    <row r="20" spans="1:10" ht="15" customHeight="1">
      <c r="A20" s="17">
        <v>1999</v>
      </c>
      <c r="B20" s="18">
        <v>1946</v>
      </c>
      <c r="C20" s="117">
        <v>87</v>
      </c>
      <c r="D20" s="18">
        <v>254</v>
      </c>
      <c r="E20" s="18">
        <v>1370</v>
      </c>
      <c r="F20" s="18">
        <v>65</v>
      </c>
      <c r="G20" s="117">
        <v>101</v>
      </c>
      <c r="H20" s="18">
        <f t="shared" si="0"/>
        <v>69</v>
      </c>
      <c r="I20" s="112"/>
      <c r="J20" s="112"/>
    </row>
    <row r="21" spans="1:10" ht="15" customHeight="1">
      <c r="A21" s="19">
        <v>2000</v>
      </c>
      <c r="B21" s="20">
        <v>1917</v>
      </c>
      <c r="C21" s="118">
        <v>83</v>
      </c>
      <c r="D21" s="20">
        <v>225</v>
      </c>
      <c r="E21" s="20">
        <v>1408</v>
      </c>
      <c r="F21" s="20">
        <v>62</v>
      </c>
      <c r="G21" s="118">
        <v>87</v>
      </c>
      <c r="H21" s="20">
        <f t="shared" si="0"/>
        <v>52</v>
      </c>
      <c r="I21" s="112"/>
      <c r="J21" s="112"/>
    </row>
    <row r="22" spans="1:10" ht="15" customHeight="1">
      <c r="A22" s="17">
        <v>2001</v>
      </c>
      <c r="B22" s="18">
        <v>1783</v>
      </c>
      <c r="C22" s="117">
        <v>86</v>
      </c>
      <c r="D22" s="18">
        <v>218</v>
      </c>
      <c r="E22" s="18">
        <v>1259</v>
      </c>
      <c r="F22" s="18">
        <v>60</v>
      </c>
      <c r="G22" s="117">
        <v>88</v>
      </c>
      <c r="H22" s="18">
        <f t="shared" si="0"/>
        <v>72</v>
      </c>
      <c r="I22" s="112"/>
      <c r="J22" s="112"/>
    </row>
    <row r="23" spans="1:10" ht="15" customHeight="1">
      <c r="A23" s="19">
        <v>2002</v>
      </c>
      <c r="B23" s="20">
        <v>1896</v>
      </c>
      <c r="C23" s="118">
        <v>92</v>
      </c>
      <c r="D23" s="20">
        <v>215</v>
      </c>
      <c r="E23" s="20">
        <v>1374</v>
      </c>
      <c r="F23" s="20">
        <v>81</v>
      </c>
      <c r="G23" s="118">
        <v>75</v>
      </c>
      <c r="H23" s="20">
        <f t="shared" si="0"/>
        <v>59</v>
      </c>
      <c r="I23" s="112"/>
      <c r="J23" s="112"/>
    </row>
    <row r="24" spans="1:10" ht="15" customHeight="1">
      <c r="A24" s="17">
        <v>2003</v>
      </c>
      <c r="B24" s="18">
        <v>1953</v>
      </c>
      <c r="C24" s="117">
        <v>86</v>
      </c>
      <c r="D24" s="18">
        <v>256</v>
      </c>
      <c r="E24" s="18">
        <v>1370</v>
      </c>
      <c r="F24" s="18">
        <v>71</v>
      </c>
      <c r="G24" s="117">
        <v>90</v>
      </c>
      <c r="H24" s="18">
        <f t="shared" si="0"/>
        <v>80</v>
      </c>
      <c r="I24" s="112"/>
      <c r="J24" s="112"/>
    </row>
    <row r="25" spans="1:10" ht="15" customHeight="1">
      <c r="A25" s="19">
        <v>2004</v>
      </c>
      <c r="B25" s="20">
        <v>1955</v>
      </c>
      <c r="C25" s="118">
        <v>90</v>
      </c>
      <c r="D25" s="20">
        <v>259</v>
      </c>
      <c r="E25" s="20">
        <v>1389</v>
      </c>
      <c r="F25" s="20">
        <v>66</v>
      </c>
      <c r="G25" s="118">
        <v>85</v>
      </c>
      <c r="H25" s="20">
        <f t="shared" si="0"/>
        <v>66</v>
      </c>
      <c r="I25" s="112"/>
      <c r="J25" s="112"/>
    </row>
    <row r="26" spans="1:10" ht="15" customHeight="1">
      <c r="A26" s="17">
        <v>2005</v>
      </c>
      <c r="B26" s="18">
        <v>1872</v>
      </c>
      <c r="C26" s="117">
        <v>86</v>
      </c>
      <c r="D26" s="18">
        <v>282</v>
      </c>
      <c r="E26" s="18">
        <v>1278</v>
      </c>
      <c r="F26" s="18">
        <v>71</v>
      </c>
      <c r="G26" s="117">
        <v>80</v>
      </c>
      <c r="H26" s="18">
        <f t="shared" si="0"/>
        <v>75</v>
      </c>
      <c r="I26" s="112"/>
      <c r="J26" s="112"/>
    </row>
    <row r="27" spans="1:10" ht="15" customHeight="1">
      <c r="A27" s="19">
        <v>2006</v>
      </c>
      <c r="B27" s="20">
        <v>1829</v>
      </c>
      <c r="C27" s="118">
        <v>89</v>
      </c>
      <c r="D27" s="20">
        <v>246</v>
      </c>
      <c r="E27" s="20">
        <v>1231</v>
      </c>
      <c r="F27" s="20">
        <v>91</v>
      </c>
      <c r="G27" s="118">
        <v>86</v>
      </c>
      <c r="H27" s="20">
        <f t="shared" ref="H27:H33" si="1">B27-C27-D27-E27-F27-G27</f>
        <v>86</v>
      </c>
      <c r="I27" s="112"/>
      <c r="J27" s="112"/>
    </row>
    <row r="28" spans="1:10" ht="15" customHeight="1">
      <c r="A28" s="17">
        <v>2007</v>
      </c>
      <c r="B28" s="18">
        <v>1828</v>
      </c>
      <c r="C28" s="117">
        <v>82</v>
      </c>
      <c r="D28" s="18">
        <v>301</v>
      </c>
      <c r="E28" s="18">
        <v>1208</v>
      </c>
      <c r="F28" s="18">
        <v>71</v>
      </c>
      <c r="G28" s="117">
        <v>80</v>
      </c>
      <c r="H28" s="18">
        <f t="shared" si="1"/>
        <v>86</v>
      </c>
      <c r="I28" s="112"/>
      <c r="J28" s="112"/>
    </row>
    <row r="29" spans="1:10" ht="15" customHeight="1">
      <c r="A29" s="19">
        <v>2008</v>
      </c>
      <c r="B29" s="20">
        <v>1731</v>
      </c>
      <c r="C29" s="118">
        <v>90</v>
      </c>
      <c r="D29" s="20">
        <v>295</v>
      </c>
      <c r="E29" s="20">
        <v>1120</v>
      </c>
      <c r="F29" s="20">
        <v>77</v>
      </c>
      <c r="G29" s="118">
        <v>76</v>
      </c>
      <c r="H29" s="20">
        <f t="shared" si="1"/>
        <v>73</v>
      </c>
      <c r="I29" s="112"/>
      <c r="J29" s="112"/>
    </row>
    <row r="30" spans="1:10" ht="15" customHeight="1">
      <c r="A30" s="17">
        <v>2009</v>
      </c>
      <c r="B30" s="18">
        <v>1547</v>
      </c>
      <c r="C30" s="117">
        <v>96</v>
      </c>
      <c r="D30" s="18">
        <v>224</v>
      </c>
      <c r="E30" s="18">
        <v>1005</v>
      </c>
      <c r="F30" s="18">
        <v>57</v>
      </c>
      <c r="G30" s="117">
        <v>79</v>
      </c>
      <c r="H30" s="18">
        <f t="shared" si="1"/>
        <v>86</v>
      </c>
      <c r="I30" s="112"/>
      <c r="J30" s="112"/>
    </row>
    <row r="31" spans="1:10" ht="15" customHeight="1">
      <c r="A31" s="19">
        <v>2010</v>
      </c>
      <c r="B31" s="20">
        <v>1596</v>
      </c>
      <c r="C31" s="118">
        <v>74</v>
      </c>
      <c r="D31" s="20">
        <v>252</v>
      </c>
      <c r="E31" s="20">
        <v>1024</v>
      </c>
      <c r="F31" s="20">
        <v>68</v>
      </c>
      <c r="G31" s="118">
        <v>83</v>
      </c>
      <c r="H31" s="20">
        <f t="shared" si="1"/>
        <v>95</v>
      </c>
      <c r="I31" s="112"/>
      <c r="J31" s="112"/>
    </row>
    <row r="32" spans="1:10" ht="15" customHeight="1">
      <c r="A32" s="17">
        <v>2011</v>
      </c>
      <c r="B32" s="18">
        <v>1778</v>
      </c>
      <c r="C32" s="117">
        <v>90</v>
      </c>
      <c r="D32" s="18">
        <v>323</v>
      </c>
      <c r="E32" s="18">
        <v>1114</v>
      </c>
      <c r="F32" s="18">
        <v>66</v>
      </c>
      <c r="G32" s="117">
        <v>90</v>
      </c>
      <c r="H32" s="18">
        <f t="shared" si="1"/>
        <v>95</v>
      </c>
      <c r="I32" s="112"/>
      <c r="J32" s="112"/>
    </row>
    <row r="33" spans="1:10" ht="15" customHeight="1">
      <c r="A33" s="19">
        <v>2012</v>
      </c>
      <c r="B33" s="20">
        <v>1702</v>
      </c>
      <c r="C33" s="118">
        <v>85</v>
      </c>
      <c r="D33" s="20">
        <v>291</v>
      </c>
      <c r="E33" s="20">
        <v>1093</v>
      </c>
      <c r="F33" s="20">
        <v>58</v>
      </c>
      <c r="G33" s="118">
        <v>92</v>
      </c>
      <c r="H33" s="20">
        <f t="shared" si="1"/>
        <v>83</v>
      </c>
      <c r="I33" s="112"/>
      <c r="J33" s="112"/>
    </row>
    <row r="34" spans="1:10" ht="15" customHeight="1">
      <c r="A34" s="17">
        <v>2013</v>
      </c>
      <c r="B34" s="18">
        <v>1694</v>
      </c>
      <c r="C34" s="117">
        <v>92</v>
      </c>
      <c r="D34" s="18">
        <v>280</v>
      </c>
      <c r="E34" s="18">
        <v>1090</v>
      </c>
      <c r="F34" s="18">
        <v>67</v>
      </c>
      <c r="G34" s="117">
        <v>86</v>
      </c>
      <c r="H34" s="18">
        <v>79</v>
      </c>
      <c r="I34" s="112"/>
      <c r="J34" s="112"/>
    </row>
    <row r="35" spans="1:10" ht="15" customHeight="1">
      <c r="A35" s="19">
        <v>2014</v>
      </c>
      <c r="B35" s="20">
        <v>1631</v>
      </c>
      <c r="C35" s="118">
        <v>93</v>
      </c>
      <c r="D35" s="20">
        <v>293</v>
      </c>
      <c r="E35" s="20">
        <v>1007</v>
      </c>
      <c r="F35" s="20">
        <v>54</v>
      </c>
      <c r="G35" s="118">
        <v>83</v>
      </c>
      <c r="H35" s="20">
        <v>101</v>
      </c>
      <c r="I35" s="112"/>
      <c r="J35" s="112"/>
    </row>
    <row r="36" spans="1:10" ht="15" customHeight="1">
      <c r="A36" s="17">
        <v>2015</v>
      </c>
      <c r="B36" s="18">
        <v>1640</v>
      </c>
      <c r="C36" s="117">
        <v>75</v>
      </c>
      <c r="D36" s="18">
        <v>294</v>
      </c>
      <c r="E36" s="18">
        <v>1047</v>
      </c>
      <c r="F36" s="18">
        <v>47</v>
      </c>
      <c r="G36" s="117">
        <v>72</v>
      </c>
      <c r="H36" s="18">
        <v>105</v>
      </c>
      <c r="I36" s="112"/>
      <c r="J36" s="112"/>
    </row>
    <row r="37" spans="1:10" ht="15" customHeight="1">
      <c r="A37" s="19">
        <v>2016</v>
      </c>
      <c r="B37" s="20">
        <v>1518</v>
      </c>
      <c r="C37" s="118">
        <v>75</v>
      </c>
      <c r="D37" s="20">
        <v>290</v>
      </c>
      <c r="E37" s="20">
        <v>964</v>
      </c>
      <c r="F37" s="20">
        <v>51</v>
      </c>
      <c r="G37" s="118">
        <v>60</v>
      </c>
      <c r="H37" s="20">
        <v>78</v>
      </c>
      <c r="I37" s="112"/>
      <c r="J37" s="112"/>
    </row>
    <row r="38" spans="1:10" ht="15" customHeight="1">
      <c r="A38" s="17">
        <v>2017</v>
      </c>
      <c r="B38" s="18">
        <v>1668</v>
      </c>
      <c r="C38" s="117">
        <v>89</v>
      </c>
      <c r="D38" s="18">
        <v>305</v>
      </c>
      <c r="E38" s="18">
        <v>1022</v>
      </c>
      <c r="F38" s="18">
        <v>45</v>
      </c>
      <c r="G38" s="117">
        <v>95</v>
      </c>
      <c r="H38" s="18">
        <v>112</v>
      </c>
      <c r="I38" s="112"/>
      <c r="J38" s="112"/>
    </row>
    <row r="39" spans="1:10" ht="15" customHeight="1">
      <c r="A39" s="19">
        <v>2018</v>
      </c>
      <c r="B39" s="20">
        <v>1572</v>
      </c>
      <c r="C39" s="118">
        <v>76</v>
      </c>
      <c r="D39" s="20">
        <v>340</v>
      </c>
      <c r="E39" s="20">
        <v>924</v>
      </c>
      <c r="F39" s="20">
        <v>42</v>
      </c>
      <c r="G39" s="118">
        <v>87</v>
      </c>
      <c r="H39" s="20">
        <v>103</v>
      </c>
      <c r="I39" s="119"/>
      <c r="J39" s="120"/>
    </row>
    <row r="40" spans="1:10" ht="15" customHeight="1">
      <c r="A40" s="17">
        <v>2019</v>
      </c>
      <c r="B40" s="18">
        <v>1573</v>
      </c>
      <c r="C40" s="117">
        <v>87</v>
      </c>
      <c r="D40" s="18">
        <v>367</v>
      </c>
      <c r="E40" s="18">
        <v>886</v>
      </c>
      <c r="F40" s="18">
        <v>46</v>
      </c>
      <c r="G40" s="117">
        <v>74</v>
      </c>
      <c r="H40" s="18">
        <v>113</v>
      </c>
      <c r="I40" s="119"/>
      <c r="J40" s="120"/>
    </row>
    <row r="41" spans="1:10" ht="15" customHeight="1">
      <c r="A41" s="19">
        <v>2020</v>
      </c>
      <c r="B41" s="20">
        <v>1313</v>
      </c>
      <c r="C41" s="118">
        <v>79</v>
      </c>
      <c r="D41" s="20">
        <v>329</v>
      </c>
      <c r="E41" s="20">
        <v>686</v>
      </c>
      <c r="F41" s="20">
        <v>35</v>
      </c>
      <c r="G41" s="118">
        <v>63</v>
      </c>
      <c r="H41" s="20">
        <v>121</v>
      </c>
      <c r="I41" s="119"/>
      <c r="J41" s="120"/>
    </row>
    <row r="42" spans="1:10" ht="15" customHeight="1">
      <c r="A42" s="17">
        <v>2021</v>
      </c>
      <c r="B42" s="18">
        <v>1241</v>
      </c>
      <c r="C42" s="117">
        <v>70</v>
      </c>
      <c r="D42" s="18">
        <v>264</v>
      </c>
      <c r="E42" s="18">
        <v>708</v>
      </c>
      <c r="F42" s="18">
        <v>27</v>
      </c>
      <c r="G42" s="117">
        <v>47</v>
      </c>
      <c r="H42" s="18">
        <v>125</v>
      </c>
      <c r="I42" s="119"/>
      <c r="J42" s="120"/>
    </row>
    <row r="43" spans="1:10" ht="15" customHeight="1">
      <c r="A43" s="19">
        <v>2022</v>
      </c>
      <c r="B43" s="20">
        <v>1463</v>
      </c>
      <c r="C43" s="118">
        <v>80</v>
      </c>
      <c r="D43" s="20">
        <v>332</v>
      </c>
      <c r="E43" s="20">
        <v>783</v>
      </c>
      <c r="F43" s="20">
        <v>37</v>
      </c>
      <c r="G43" s="118">
        <v>75</v>
      </c>
      <c r="H43" s="20">
        <v>156</v>
      </c>
      <c r="I43" s="119"/>
      <c r="J43" s="120"/>
    </row>
    <row r="44" spans="1:10" ht="15" customHeight="1">
      <c r="A44" s="17">
        <v>2023</v>
      </c>
      <c r="B44" s="18">
        <v>1517</v>
      </c>
      <c r="C44" s="117">
        <v>72</v>
      </c>
      <c r="D44" s="18">
        <v>318</v>
      </c>
      <c r="E44" s="18">
        <v>820</v>
      </c>
      <c r="F44" s="18">
        <v>35</v>
      </c>
      <c r="G44" s="117">
        <v>73</v>
      </c>
      <c r="H44" s="18">
        <v>199</v>
      </c>
      <c r="I44" s="119"/>
      <c r="J44" s="120"/>
    </row>
    <row r="45" spans="1:10" ht="15" customHeight="1" thickBot="1">
      <c r="A45" s="168">
        <v>2024</v>
      </c>
      <c r="B45" s="79">
        <v>1489</v>
      </c>
      <c r="C45" s="80">
        <v>71</v>
      </c>
      <c r="D45" s="79">
        <v>305</v>
      </c>
      <c r="E45" s="79">
        <v>821</v>
      </c>
      <c r="F45" s="79">
        <v>33</v>
      </c>
      <c r="G45" s="80">
        <v>62</v>
      </c>
      <c r="H45" s="79">
        <v>197</v>
      </c>
      <c r="I45" s="119"/>
      <c r="J45" s="166"/>
    </row>
    <row r="46" spans="1:10" ht="15" customHeight="1">
      <c r="A46" s="23" t="s">
        <v>172</v>
      </c>
      <c r="B46" s="23"/>
      <c r="C46" s="23"/>
      <c r="D46" s="23"/>
      <c r="E46" s="23"/>
      <c r="F46" s="23"/>
      <c r="G46" s="23"/>
      <c r="H46" s="23"/>
    </row>
    <row r="47" spans="1:10" ht="15" customHeight="1">
      <c r="A47" s="23" t="s">
        <v>90</v>
      </c>
      <c r="B47" s="23"/>
      <c r="C47" s="23"/>
      <c r="D47" s="23"/>
      <c r="E47" s="23"/>
      <c r="F47" s="23"/>
      <c r="G47" s="23"/>
      <c r="H47" s="23"/>
    </row>
    <row r="48" spans="1:10" ht="15" customHeight="1">
      <c r="A48" s="23" t="s">
        <v>94</v>
      </c>
      <c r="B48" s="23"/>
      <c r="C48" s="121"/>
      <c r="D48" s="121"/>
      <c r="E48" s="121"/>
      <c r="F48" s="23"/>
      <c r="G48" s="23"/>
      <c r="H48" s="23"/>
    </row>
    <row r="49" ht="15" customHeight="1"/>
  </sheetData>
  <mergeCells count="1">
    <mergeCell ref="C5:F5"/>
  </mergeCells>
  <phoneticPr fontId="0" type="noConversion"/>
  <printOptions horizontalCentered="1"/>
  <pageMargins left="0.55118110236220474" right="0.55118110236220474" top="0.78740157480314965" bottom="0.59055118110236227" header="0.39370078740157483" footer="0.39370078740157483"/>
  <pageSetup paperSize="9" orientation="portrait" r:id="rId1"/>
  <headerFooter scaleWithDoc="0">
    <oddHeader>&amp;L&amp;"Noto Sans,Standard"Statistisches Jahrbuch 2024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J32"/>
  <sheetViews>
    <sheetView showGridLines="0" view="pageBreakPreview" zoomScaleNormal="100" zoomScaleSheetLayoutView="100" workbookViewId="0">
      <selection activeCell="K47" sqref="K47"/>
    </sheetView>
  </sheetViews>
  <sheetFormatPr baseColWidth="10" defaultRowHeight="14.25"/>
  <cols>
    <col min="1" max="8" width="12.42578125" style="1" customWidth="1"/>
    <col min="9" max="16384" width="11.42578125" style="1"/>
  </cols>
  <sheetData>
    <row r="1" spans="1:10" ht="18.95" customHeight="1">
      <c r="A1" s="53" t="s">
        <v>76</v>
      </c>
      <c r="B1" s="54"/>
      <c r="C1" s="54"/>
      <c r="D1" s="54"/>
      <c r="E1" s="54"/>
      <c r="F1" s="54"/>
      <c r="G1" s="54"/>
      <c r="H1" s="54"/>
      <c r="I1" s="55"/>
      <c r="J1" s="55"/>
    </row>
    <row r="2" spans="1:10" ht="21" customHeight="1">
      <c r="A2" s="56" t="s">
        <v>155</v>
      </c>
      <c r="B2" s="54"/>
      <c r="C2" s="54"/>
      <c r="D2" s="54"/>
      <c r="E2" s="54"/>
      <c r="F2" s="54"/>
      <c r="G2" s="54"/>
      <c r="H2" s="54"/>
      <c r="I2" s="55"/>
      <c r="J2" s="55"/>
    </row>
    <row r="3" spans="1:10" ht="18.95" customHeight="1">
      <c r="A3" s="152" t="s">
        <v>77</v>
      </c>
      <c r="B3" s="57"/>
      <c r="C3" s="57"/>
      <c r="D3" s="57"/>
      <c r="E3" s="57"/>
      <c r="F3" s="57"/>
      <c r="G3" s="57"/>
      <c r="H3" s="57"/>
    </row>
    <row r="4" spans="1:10" ht="15" customHeight="1"/>
    <row r="5" spans="1:10" ht="15" customHeight="1"/>
    <row r="6" spans="1:10" ht="15" customHeight="1"/>
    <row r="7" spans="1:10" ht="15" customHeight="1"/>
    <row r="8" spans="1:10" ht="15" customHeight="1"/>
    <row r="9" spans="1:10" ht="15" customHeight="1"/>
    <row r="10" spans="1:10" ht="15" customHeight="1"/>
    <row r="11" spans="1:10" ht="15" customHeight="1"/>
    <row r="12" spans="1:10" ht="15" customHeight="1"/>
    <row r="13" spans="1:10" ht="15" customHeight="1"/>
    <row r="14" spans="1:10" ht="15" customHeight="1"/>
    <row r="15" spans="1:10" ht="15" customHeight="1"/>
    <row r="16" spans="1:10" ht="15" customHeight="1"/>
    <row r="17" spans="1:1" ht="15" customHeight="1"/>
    <row r="18" spans="1:1" ht="15" customHeight="1"/>
    <row r="19" spans="1:1" ht="15" customHeight="1"/>
    <row r="20" spans="1:1" ht="15" customHeight="1"/>
    <row r="21" spans="1:1" ht="15" customHeight="1"/>
    <row r="22" spans="1:1" ht="15" customHeight="1"/>
    <row r="23" spans="1:1" ht="15" customHeight="1"/>
    <row r="24" spans="1:1" ht="15" customHeight="1"/>
    <row r="25" spans="1:1" ht="15" customHeight="1"/>
    <row r="26" spans="1:1" ht="15" customHeight="1"/>
    <row r="27" spans="1:1" ht="15" customHeight="1"/>
    <row r="28" spans="1:1" ht="15" customHeight="1"/>
    <row r="29" spans="1:1" ht="15" customHeight="1"/>
    <row r="30" spans="1:1" ht="15" customHeight="1"/>
    <row r="31" spans="1:1" ht="15" customHeight="1">
      <c r="A31" s="1" t="s">
        <v>132</v>
      </c>
    </row>
    <row r="32" spans="1:1" ht="15" customHeight="1">
      <c r="A32" s="1" t="s">
        <v>131</v>
      </c>
    </row>
  </sheetData>
  <phoneticPr fontId="0" type="noConversion"/>
  <printOptions horizontalCentered="1"/>
  <pageMargins left="0.55118110236220474" right="0.55118110236220474" top="0.78740157480314965" bottom="0.59055118110236227" header="0.39370078740157483" footer="0.39370078740157483"/>
  <pageSetup paperSize="9" orientation="portrait" r:id="rId1"/>
  <headerFooter scaleWithDoc="0">
    <oddHeader>&amp;L&amp;"Noto Sans,Standard"Statistisches Jahrbuch 2024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K43"/>
  <sheetViews>
    <sheetView showGridLines="0" view="pageBreakPreview" zoomScaleNormal="100" zoomScaleSheetLayoutView="100" workbookViewId="0">
      <selection activeCell="L31" sqref="L31"/>
    </sheetView>
  </sheetViews>
  <sheetFormatPr baseColWidth="10" defaultRowHeight="14.25"/>
  <cols>
    <col min="1" max="1" width="6.42578125" style="4" customWidth="1"/>
    <col min="2" max="2" width="12.7109375" style="4" customWidth="1"/>
    <col min="3" max="4" width="15.7109375" style="4" customWidth="1"/>
    <col min="5" max="8" width="12.28515625" style="4" customWidth="1"/>
    <col min="9" max="16384" width="11.42578125" style="4"/>
  </cols>
  <sheetData>
    <row r="1" spans="1:11" ht="18.95" customHeight="1">
      <c r="A1" s="29" t="s">
        <v>78</v>
      </c>
      <c r="B1" s="83"/>
      <c r="C1" s="83"/>
      <c r="D1" s="83"/>
      <c r="E1" s="83"/>
      <c r="F1" s="83"/>
      <c r="G1" s="83"/>
      <c r="H1" s="83"/>
      <c r="I1" s="84"/>
      <c r="J1" s="31"/>
    </row>
    <row r="2" spans="1:11" ht="18.95" customHeight="1">
      <c r="A2" s="32" t="s">
        <v>58</v>
      </c>
      <c r="B2" s="83"/>
      <c r="C2" s="83"/>
      <c r="D2" s="83"/>
      <c r="E2" s="83"/>
      <c r="F2" s="83"/>
      <c r="G2" s="83"/>
      <c r="H2" s="83"/>
      <c r="I2" s="31"/>
      <c r="J2" s="31"/>
    </row>
    <row r="3" spans="1:11" ht="15" customHeight="1" thickBot="1">
      <c r="A3" s="85"/>
      <c r="B3" s="86"/>
      <c r="C3" s="86"/>
      <c r="D3" s="86"/>
      <c r="E3" s="86"/>
      <c r="F3" s="86"/>
      <c r="G3" s="86"/>
      <c r="H3" s="86"/>
    </row>
    <row r="4" spans="1:11" ht="15" customHeight="1">
      <c r="A4" s="155" t="s">
        <v>149</v>
      </c>
      <c r="B4" s="87" t="s">
        <v>4</v>
      </c>
      <c r="C4" s="182" t="s">
        <v>80</v>
      </c>
      <c r="D4" s="182"/>
      <c r="E4" s="186" t="s">
        <v>45</v>
      </c>
      <c r="F4" s="186"/>
      <c r="G4" s="186"/>
      <c r="H4" s="186"/>
    </row>
    <row r="5" spans="1:11" ht="15" customHeight="1">
      <c r="A5" s="88"/>
      <c r="B5" s="89" t="s">
        <v>7</v>
      </c>
      <c r="C5" s="183" t="s">
        <v>81</v>
      </c>
      <c r="D5" s="183"/>
      <c r="E5" s="184" t="s">
        <v>59</v>
      </c>
      <c r="F5" s="184"/>
      <c r="G5" s="184" t="s">
        <v>67</v>
      </c>
      <c r="H5" s="184"/>
    </row>
    <row r="6" spans="1:11" ht="15" customHeight="1">
      <c r="A6" s="88"/>
      <c r="B6" s="89" t="s">
        <v>150</v>
      </c>
      <c r="C6" s="90"/>
      <c r="D6" s="90"/>
      <c r="E6" s="91"/>
      <c r="F6" s="91"/>
      <c r="G6" s="185" t="s">
        <v>151</v>
      </c>
      <c r="H6" s="185"/>
    </row>
    <row r="7" spans="1:11" ht="15" customHeight="1" thickBot="1">
      <c r="A7" s="92"/>
      <c r="B7" s="93"/>
      <c r="C7" s="93" t="s">
        <v>79</v>
      </c>
      <c r="D7" s="93" t="s">
        <v>95</v>
      </c>
      <c r="E7" s="94" t="s">
        <v>79</v>
      </c>
      <c r="F7" s="95" t="s">
        <v>95</v>
      </c>
      <c r="G7" s="94" t="s">
        <v>79</v>
      </c>
      <c r="H7" s="95" t="s">
        <v>95</v>
      </c>
      <c r="K7" s="96" t="s">
        <v>115</v>
      </c>
    </row>
    <row r="8" spans="1:11" ht="15" customHeight="1">
      <c r="A8" s="97" t="s">
        <v>152</v>
      </c>
      <c r="B8" s="98">
        <v>60804</v>
      </c>
      <c r="C8" s="98">
        <v>59122</v>
      </c>
      <c r="D8" s="99">
        <f t="shared" ref="D8:D20" si="0">C8*100/B8</f>
        <v>97.233734622722196</v>
      </c>
      <c r="E8" s="98">
        <v>12364</v>
      </c>
      <c r="F8" s="99">
        <f t="shared" ref="F8:F20" si="1">E8*100/C8</f>
        <v>20.912689015933154</v>
      </c>
      <c r="G8" s="98">
        <v>46758</v>
      </c>
      <c r="H8" s="99">
        <f t="shared" ref="H8:H20" si="2">G8*100/C8</f>
        <v>79.087310984066846</v>
      </c>
      <c r="I8" s="100"/>
      <c r="J8" s="33"/>
      <c r="K8" s="101" t="s">
        <v>114</v>
      </c>
    </row>
    <row r="9" spans="1:11" ht="15" customHeight="1">
      <c r="A9" s="102" t="s">
        <v>153</v>
      </c>
      <c r="B9" s="103">
        <v>54179</v>
      </c>
      <c r="C9" s="103">
        <v>52867</v>
      </c>
      <c r="D9" s="104">
        <f t="shared" si="0"/>
        <v>97.578397534099935</v>
      </c>
      <c r="E9" s="103">
        <v>8010</v>
      </c>
      <c r="F9" s="104">
        <f t="shared" si="1"/>
        <v>15.151228554674939</v>
      </c>
      <c r="G9" s="103">
        <v>44857</v>
      </c>
      <c r="H9" s="104">
        <f t="shared" si="2"/>
        <v>84.848771445325056</v>
      </c>
      <c r="I9" s="100"/>
      <c r="J9" s="33"/>
    </row>
    <row r="10" spans="1:11" ht="15" customHeight="1">
      <c r="A10" s="97" t="s">
        <v>154</v>
      </c>
      <c r="B10" s="98">
        <v>54184</v>
      </c>
      <c r="C10" s="98">
        <v>52951</v>
      </c>
      <c r="D10" s="99">
        <f t="shared" si="0"/>
        <v>97.724420493134502</v>
      </c>
      <c r="E10" s="98">
        <v>6751</v>
      </c>
      <c r="F10" s="99">
        <f t="shared" si="1"/>
        <v>12.749523144038829</v>
      </c>
      <c r="G10" s="98">
        <v>46200</v>
      </c>
      <c r="H10" s="99">
        <f t="shared" si="2"/>
        <v>87.250476855961168</v>
      </c>
      <c r="I10" s="100"/>
      <c r="J10" s="33"/>
    </row>
    <row r="11" spans="1:11" ht="15" customHeight="1">
      <c r="A11" s="102">
        <v>2010</v>
      </c>
      <c r="B11" s="103">
        <v>54599</v>
      </c>
      <c r="C11" s="103">
        <v>53404</v>
      </c>
      <c r="D11" s="104">
        <f t="shared" si="0"/>
        <v>97.811315225553585</v>
      </c>
      <c r="E11" s="103">
        <v>5088</v>
      </c>
      <c r="F11" s="104">
        <f t="shared" si="1"/>
        <v>9.5273762264998876</v>
      </c>
      <c r="G11" s="103">
        <v>48316</v>
      </c>
      <c r="H11" s="104">
        <f t="shared" si="2"/>
        <v>90.472623773500118</v>
      </c>
      <c r="I11" s="100"/>
      <c r="J11" s="33"/>
    </row>
    <row r="12" spans="1:11" ht="15" customHeight="1">
      <c r="A12" s="97">
        <v>2011</v>
      </c>
      <c r="B12" s="98">
        <v>54809</v>
      </c>
      <c r="C12" s="98">
        <v>53663</v>
      </c>
      <c r="D12" s="99">
        <f t="shared" si="0"/>
        <v>97.909102519659186</v>
      </c>
      <c r="E12" s="98">
        <v>4189</v>
      </c>
      <c r="F12" s="99">
        <f t="shared" si="1"/>
        <v>7.8061233997353856</v>
      </c>
      <c r="G12" s="98">
        <v>49474</v>
      </c>
      <c r="H12" s="99">
        <f t="shared" si="2"/>
        <v>92.193876600264616</v>
      </c>
      <c r="I12" s="100"/>
      <c r="J12" s="33"/>
    </row>
    <row r="13" spans="1:11" ht="15" customHeight="1">
      <c r="A13" s="102">
        <v>2012</v>
      </c>
      <c r="B13" s="103">
        <v>55499</v>
      </c>
      <c r="C13" s="103">
        <v>54384</v>
      </c>
      <c r="D13" s="104">
        <f t="shared" ref="D13:D19" si="3">C13*100/B13</f>
        <v>97.99095479197824</v>
      </c>
      <c r="E13" s="103">
        <v>3498</v>
      </c>
      <c r="F13" s="104">
        <f t="shared" ref="F13:F19" si="4">E13*100/C13</f>
        <v>6.4320388349514559</v>
      </c>
      <c r="G13" s="103">
        <v>50886</v>
      </c>
      <c r="H13" s="104">
        <f t="shared" ref="H13:H19" si="5">G13*100/C13</f>
        <v>93.567961165048544</v>
      </c>
      <c r="I13" s="100"/>
      <c r="J13" s="33"/>
    </row>
    <row r="14" spans="1:11" ht="15" customHeight="1">
      <c r="A14" s="97">
        <v>2013</v>
      </c>
      <c r="B14" s="98">
        <v>56236</v>
      </c>
      <c r="C14" s="98">
        <v>55106</v>
      </c>
      <c r="D14" s="99">
        <f t="shared" si="3"/>
        <v>97.99061099651469</v>
      </c>
      <c r="E14" s="98">
        <v>2891</v>
      </c>
      <c r="F14" s="99">
        <f t="shared" si="4"/>
        <v>5.2462526766595285</v>
      </c>
      <c r="G14" s="98">
        <v>52215</v>
      </c>
      <c r="H14" s="99">
        <f t="shared" si="5"/>
        <v>94.753747323340477</v>
      </c>
      <c r="I14" s="100"/>
      <c r="J14" s="33"/>
    </row>
    <row r="15" spans="1:11" ht="15" customHeight="1">
      <c r="A15" s="102">
        <v>2014</v>
      </c>
      <c r="B15" s="103">
        <v>57141</v>
      </c>
      <c r="C15" s="103">
        <v>55980</v>
      </c>
      <c r="D15" s="104">
        <f t="shared" si="3"/>
        <v>97.968183965978895</v>
      </c>
      <c r="E15" s="103">
        <v>2456</v>
      </c>
      <c r="F15" s="104">
        <f t="shared" si="4"/>
        <v>4.3872811718470883</v>
      </c>
      <c r="G15" s="103">
        <v>53524</v>
      </c>
      <c r="H15" s="104">
        <f t="shared" si="5"/>
        <v>95.612718828152907</v>
      </c>
      <c r="I15" s="100"/>
      <c r="J15" s="33"/>
    </row>
    <row r="16" spans="1:11" ht="15" customHeight="1">
      <c r="A16" s="97">
        <v>2015</v>
      </c>
      <c r="B16" s="98">
        <v>57885</v>
      </c>
      <c r="C16" s="98">
        <v>56693</v>
      </c>
      <c r="D16" s="99">
        <f t="shared" si="3"/>
        <v>97.940744579770239</v>
      </c>
      <c r="E16" s="98">
        <v>2117</v>
      </c>
      <c r="F16" s="99">
        <f t="shared" si="4"/>
        <v>3.734147072830861</v>
      </c>
      <c r="G16" s="98">
        <f>C16-E16</f>
        <v>54576</v>
      </c>
      <c r="H16" s="99">
        <f t="shared" si="5"/>
        <v>96.265852927169135</v>
      </c>
      <c r="I16" s="100"/>
      <c r="J16" s="33"/>
    </row>
    <row r="17" spans="1:11" ht="15" customHeight="1">
      <c r="A17" s="102">
        <v>2016</v>
      </c>
      <c r="B17" s="103">
        <v>58389</v>
      </c>
      <c r="C17" s="103">
        <v>57298</v>
      </c>
      <c r="D17" s="104">
        <f t="shared" si="3"/>
        <v>98.131497371080172</v>
      </c>
      <c r="E17" s="103">
        <v>1802</v>
      </c>
      <c r="F17" s="104">
        <f t="shared" si="4"/>
        <v>3.1449614297183146</v>
      </c>
      <c r="G17" s="103">
        <f>C17-E17</f>
        <v>55496</v>
      </c>
      <c r="H17" s="104">
        <f t="shared" si="5"/>
        <v>96.855038570281678</v>
      </c>
      <c r="I17" s="100"/>
      <c r="J17" s="33"/>
    </row>
    <row r="18" spans="1:11" ht="15" customHeight="1">
      <c r="A18" s="97">
        <v>2017</v>
      </c>
      <c r="B18" s="105">
        <v>59202</v>
      </c>
      <c r="C18" s="98">
        <v>58042</v>
      </c>
      <c r="D18" s="99">
        <f t="shared" si="3"/>
        <v>98.040606736258908</v>
      </c>
      <c r="E18" s="98">
        <v>1588</v>
      </c>
      <c r="F18" s="99">
        <f t="shared" si="4"/>
        <v>2.7359498294338582</v>
      </c>
      <c r="G18" s="98">
        <f>C18-E18</f>
        <v>56454</v>
      </c>
      <c r="H18" s="99">
        <f t="shared" si="5"/>
        <v>97.264050170566136</v>
      </c>
      <c r="I18" s="100"/>
      <c r="J18" s="33"/>
    </row>
    <row r="19" spans="1:11" ht="15" customHeight="1">
      <c r="A19" s="102">
        <v>2018</v>
      </c>
      <c r="B19" s="106">
        <v>59986</v>
      </c>
      <c r="C19" s="103">
        <v>58798</v>
      </c>
      <c r="D19" s="104">
        <f t="shared" si="3"/>
        <v>98.019537892174839</v>
      </c>
      <c r="E19" s="103">
        <v>1390</v>
      </c>
      <c r="F19" s="104">
        <f t="shared" si="4"/>
        <v>2.3640259872784788</v>
      </c>
      <c r="G19" s="103">
        <f>C19-E19</f>
        <v>57408</v>
      </c>
      <c r="H19" s="104">
        <f t="shared" si="5"/>
        <v>97.635974012721519</v>
      </c>
      <c r="I19" s="100"/>
      <c r="J19" s="33"/>
    </row>
    <row r="20" spans="1:11" ht="15" customHeight="1">
      <c r="A20" s="97">
        <v>2019</v>
      </c>
      <c r="B20" s="105">
        <v>60415</v>
      </c>
      <c r="C20" s="98">
        <v>59168</v>
      </c>
      <c r="D20" s="99">
        <f t="shared" si="0"/>
        <v>97.935943060498218</v>
      </c>
      <c r="E20" s="98">
        <v>1224</v>
      </c>
      <c r="F20" s="99">
        <f t="shared" si="1"/>
        <v>2.0686857760951867</v>
      </c>
      <c r="G20" s="98">
        <v>57944</v>
      </c>
      <c r="H20" s="99">
        <f t="shared" si="2"/>
        <v>97.93131422390482</v>
      </c>
      <c r="I20" s="107"/>
      <c r="J20" s="108"/>
      <c r="K20" s="33"/>
    </row>
    <row r="21" spans="1:11" ht="15" customHeight="1">
      <c r="A21" s="102">
        <v>2020</v>
      </c>
      <c r="B21" s="106">
        <v>60719</v>
      </c>
      <c r="C21" s="103">
        <v>59389</v>
      </c>
      <c r="D21" s="104">
        <f>C21*100/B21</f>
        <v>97.809581844233264</v>
      </c>
      <c r="E21" s="103">
        <v>1103</v>
      </c>
      <c r="F21" s="104">
        <f>E21*100/C21</f>
        <v>1.8572462914007644</v>
      </c>
      <c r="G21" s="103">
        <v>58286</v>
      </c>
      <c r="H21" s="104">
        <f>G21*100/C21</f>
        <v>98.14275370859923</v>
      </c>
      <c r="I21" s="107"/>
      <c r="J21" s="108"/>
      <c r="K21" s="33"/>
    </row>
    <row r="22" spans="1:11" ht="15" customHeight="1">
      <c r="A22" s="97">
        <v>2021</v>
      </c>
      <c r="B22" s="105">
        <v>61550</v>
      </c>
      <c r="C22" s="98">
        <v>60181</v>
      </c>
      <c r="D22" s="99">
        <f t="shared" ref="D22" si="6">C22*100/B22</f>
        <v>97.775792038992691</v>
      </c>
      <c r="E22" s="98">
        <v>985</v>
      </c>
      <c r="F22" s="99">
        <f t="shared" ref="F22" si="7">E22*100/C22</f>
        <v>1.6367292002459248</v>
      </c>
      <c r="G22" s="98">
        <v>59196</v>
      </c>
      <c r="H22" s="99">
        <f t="shared" ref="H22" si="8">G22*100/C22</f>
        <v>98.363270799754076</v>
      </c>
      <c r="I22" s="107"/>
      <c r="J22" s="108"/>
      <c r="K22" s="33"/>
    </row>
    <row r="23" spans="1:11" ht="15" customHeight="1">
      <c r="A23" s="102">
        <v>2022</v>
      </c>
      <c r="B23" s="106">
        <v>61361</v>
      </c>
      <c r="C23" s="103">
        <v>59913</v>
      </c>
      <c r="D23" s="104">
        <f t="shared" ref="D23" si="9">C23*100/B23</f>
        <v>97.640194912077703</v>
      </c>
      <c r="E23" s="103">
        <v>876</v>
      </c>
      <c r="F23" s="104">
        <f t="shared" ref="F23" si="10">E23*100/C23</f>
        <v>1.4621200741074558</v>
      </c>
      <c r="G23" s="103">
        <v>59032</v>
      </c>
      <c r="H23" s="104">
        <f t="shared" ref="H23" si="11">G23*100/C23</f>
        <v>98.529534491679598</v>
      </c>
      <c r="I23" s="107"/>
      <c r="J23" s="108"/>
      <c r="K23" s="33"/>
    </row>
    <row r="24" spans="1:11" ht="15" customHeight="1">
      <c r="A24" s="97">
        <v>2023</v>
      </c>
      <c r="B24" s="105">
        <v>61102</v>
      </c>
      <c r="C24" s="98">
        <v>59559</v>
      </c>
      <c r="D24" s="99">
        <v>97.474714411966872</v>
      </c>
      <c r="E24" s="98">
        <v>786</v>
      </c>
      <c r="F24" s="99">
        <v>1.3196997934820933</v>
      </c>
      <c r="G24" s="98">
        <v>58773</v>
      </c>
      <c r="H24" s="99">
        <v>98.680300206517913</v>
      </c>
      <c r="I24" s="107"/>
      <c r="J24" s="108"/>
      <c r="K24" s="33"/>
    </row>
    <row r="25" spans="1:11" ht="15" customHeight="1">
      <c r="A25" s="102">
        <v>2024</v>
      </c>
      <c r="B25" s="106">
        <v>61217</v>
      </c>
      <c r="C25" s="103">
        <v>59649</v>
      </c>
      <c r="D25" s="104">
        <v>97.438619991178925</v>
      </c>
      <c r="E25" s="103">
        <v>712</v>
      </c>
      <c r="F25" s="104">
        <v>1.1936495163372396</v>
      </c>
      <c r="G25" s="103">
        <v>58937</v>
      </c>
      <c r="H25" s="104">
        <v>98.806350483662754</v>
      </c>
      <c r="I25" s="107"/>
      <c r="J25" s="108"/>
      <c r="K25" s="33"/>
    </row>
    <row r="26" spans="1:11" ht="15" customHeight="1" thickBot="1">
      <c r="A26" s="169">
        <v>2025</v>
      </c>
      <c r="B26" s="170">
        <v>61272</v>
      </c>
      <c r="C26" s="171">
        <v>59709</v>
      </c>
      <c r="D26" s="172">
        <f>C26/B26*100</f>
        <v>97.449079514296912</v>
      </c>
      <c r="E26" s="171">
        <v>648</v>
      </c>
      <c r="F26" s="172">
        <f>E26/C26*100</f>
        <v>1.0852635281113399</v>
      </c>
      <c r="G26" s="171">
        <v>59061</v>
      </c>
      <c r="H26" s="172">
        <f>G26/C26*100</f>
        <v>98.914736471888659</v>
      </c>
      <c r="I26" s="107"/>
      <c r="J26" s="108"/>
      <c r="K26" s="33"/>
    </row>
    <row r="27" spans="1:11" ht="15" customHeight="1">
      <c r="A27" s="23" t="s">
        <v>173</v>
      </c>
      <c r="B27" s="24"/>
      <c r="C27" s="24"/>
      <c r="D27" s="24"/>
      <c r="E27" s="24"/>
      <c r="F27" s="24"/>
      <c r="G27" s="24"/>
      <c r="H27" s="24"/>
      <c r="J27" s="33"/>
      <c r="K27" s="108"/>
    </row>
    <row r="28" spans="1:11" ht="15" customHeight="1">
      <c r="A28" s="23" t="s">
        <v>121</v>
      </c>
      <c r="B28" s="24"/>
      <c r="C28" s="24"/>
      <c r="D28" s="24"/>
      <c r="E28" s="24"/>
      <c r="F28" s="24"/>
      <c r="G28" s="24"/>
      <c r="H28" s="24"/>
      <c r="J28" s="33"/>
      <c r="K28" s="108"/>
    </row>
    <row r="29" spans="1:11" ht="15" customHeight="1">
      <c r="A29" s="109" t="s">
        <v>122</v>
      </c>
      <c r="B29" s="24"/>
      <c r="C29" s="24"/>
      <c r="D29" s="24"/>
      <c r="E29" s="24"/>
      <c r="F29" s="24"/>
      <c r="G29" s="24"/>
      <c r="H29" s="24"/>
      <c r="J29" s="33"/>
    </row>
    <row r="30" spans="1:11" ht="15" customHeight="1">
      <c r="A30" s="110" t="s">
        <v>109</v>
      </c>
      <c r="B30" s="24"/>
      <c r="C30" s="24"/>
      <c r="D30" s="24"/>
      <c r="E30" s="24"/>
      <c r="F30" s="24"/>
      <c r="G30" s="24"/>
      <c r="H30" s="24"/>
      <c r="J30" s="33"/>
    </row>
    <row r="31" spans="1:11" ht="15" customHeight="1">
      <c r="A31" s="110" t="s">
        <v>86</v>
      </c>
      <c r="B31" s="24"/>
      <c r="C31" s="24"/>
      <c r="D31" s="24"/>
      <c r="E31" s="24"/>
      <c r="F31" s="24"/>
      <c r="G31" s="24"/>
      <c r="H31" s="24"/>
      <c r="J31" s="33"/>
    </row>
    <row r="32" spans="1:11" ht="15" customHeight="1">
      <c r="A32" s="110" t="s">
        <v>87</v>
      </c>
      <c r="B32" s="24"/>
      <c r="C32" s="24"/>
      <c r="D32" s="24"/>
      <c r="E32" s="24"/>
      <c r="F32" s="24"/>
      <c r="G32" s="24"/>
      <c r="H32" s="24"/>
      <c r="J32" s="33"/>
    </row>
    <row r="33" spans="1:10" ht="15" customHeight="1">
      <c r="A33" s="110" t="s">
        <v>110</v>
      </c>
      <c r="B33" s="24"/>
      <c r="C33" s="24"/>
      <c r="D33" s="24"/>
      <c r="E33" s="24"/>
      <c r="F33" s="24"/>
      <c r="G33" s="24"/>
      <c r="H33" s="111"/>
      <c r="J33" s="33"/>
    </row>
    <row r="34" spans="1:10" ht="15" customHeight="1">
      <c r="A34" s="110" t="s">
        <v>46</v>
      </c>
      <c r="B34" s="24"/>
      <c r="C34" s="24"/>
      <c r="D34" s="24"/>
      <c r="E34" s="24"/>
      <c r="F34" s="24"/>
      <c r="G34" s="24"/>
      <c r="H34" s="24"/>
      <c r="J34" s="33"/>
    </row>
    <row r="35" spans="1:10" ht="15" customHeight="1">
      <c r="A35" s="23" t="s">
        <v>111</v>
      </c>
      <c r="B35" s="24"/>
      <c r="C35" s="24"/>
      <c r="D35" s="24"/>
      <c r="E35" s="24"/>
      <c r="F35" s="24"/>
      <c r="G35" s="24"/>
      <c r="H35" s="24"/>
      <c r="J35" s="112"/>
    </row>
    <row r="36" spans="1:10" ht="15" customHeight="1">
      <c r="A36" s="23" t="s">
        <v>96</v>
      </c>
      <c r="B36" s="24"/>
      <c r="C36" s="24"/>
      <c r="D36" s="24"/>
      <c r="E36" s="24"/>
      <c r="F36" s="24"/>
      <c r="G36" s="24"/>
      <c r="H36" s="24"/>
      <c r="I36" s="112"/>
    </row>
    <row r="37" spans="1:10" ht="15" customHeight="1">
      <c r="A37" s="23" t="s">
        <v>97</v>
      </c>
      <c r="B37" s="24"/>
      <c r="C37" s="24"/>
      <c r="D37" s="24"/>
      <c r="E37" s="24"/>
      <c r="F37" s="24"/>
      <c r="G37" s="24"/>
      <c r="H37" s="24"/>
      <c r="I37" s="112"/>
    </row>
    <row r="38" spans="1:10" ht="15" customHeight="1">
      <c r="A38" s="23" t="s">
        <v>57</v>
      </c>
      <c r="B38" s="24"/>
      <c r="C38" s="24"/>
      <c r="D38" s="24"/>
      <c r="E38" s="24"/>
      <c r="F38" s="24"/>
      <c r="G38" s="24"/>
      <c r="H38" s="24"/>
    </row>
    <row r="39" spans="1:10" ht="15" customHeight="1">
      <c r="A39" s="23" t="s">
        <v>56</v>
      </c>
      <c r="B39" s="24"/>
      <c r="C39" s="24"/>
      <c r="D39" s="24"/>
      <c r="E39" s="24"/>
      <c r="F39" s="24"/>
      <c r="G39" s="24"/>
      <c r="H39" s="24"/>
    </row>
    <row r="40" spans="1:10" ht="15" customHeight="1">
      <c r="A40" s="23" t="s">
        <v>123</v>
      </c>
      <c r="B40" s="24"/>
      <c r="C40" s="24"/>
      <c r="D40" s="24"/>
      <c r="E40" s="24"/>
      <c r="F40" s="24"/>
      <c r="G40" s="24"/>
      <c r="H40" s="24"/>
    </row>
    <row r="41" spans="1:10" ht="15" customHeight="1">
      <c r="A41" s="113" t="s">
        <v>124</v>
      </c>
      <c r="B41" s="24"/>
      <c r="C41" s="24"/>
      <c r="D41" s="24"/>
      <c r="E41" s="24"/>
      <c r="F41" s="24"/>
      <c r="G41" s="24"/>
      <c r="H41" s="24"/>
    </row>
    <row r="42" spans="1:10" ht="15" customHeight="1">
      <c r="A42" s="114" t="s">
        <v>60</v>
      </c>
      <c r="B42" s="24"/>
      <c r="C42" s="24"/>
      <c r="D42" s="24"/>
      <c r="E42" s="24"/>
      <c r="F42" s="24"/>
      <c r="G42" s="24"/>
      <c r="H42" s="24"/>
    </row>
    <row r="43" spans="1:10" ht="15" customHeight="1"/>
  </sheetData>
  <mergeCells count="6">
    <mergeCell ref="C4:D4"/>
    <mergeCell ref="C5:D5"/>
    <mergeCell ref="E5:F5"/>
    <mergeCell ref="G5:H5"/>
    <mergeCell ref="G6:H6"/>
    <mergeCell ref="E4:H4"/>
  </mergeCells>
  <phoneticPr fontId="0" type="noConversion"/>
  <hyperlinks>
    <hyperlink ref="K8" r:id="rId1" xr:uid="{00000000-0004-0000-0700-000000000000}"/>
  </hyperlinks>
  <printOptions horizontalCentered="1"/>
  <pageMargins left="0.55118110236220474" right="0.55118110236220474" top="0.78740157480314965" bottom="0.59055118110236227" header="0.39370078740157483" footer="0.39370078740157483"/>
  <pageSetup paperSize="9" orientation="portrait" r:id="rId2"/>
  <headerFooter scaleWithDoc="0">
    <oddHeader>&amp;L&amp;"Noto Sans,Standard"Statistisches Jahrbuch 2024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L19"/>
  <sheetViews>
    <sheetView showGridLines="0" view="pageBreakPreview" zoomScaleNormal="100" zoomScaleSheetLayoutView="100" workbookViewId="0">
      <selection activeCell="I24" sqref="I24"/>
    </sheetView>
  </sheetViews>
  <sheetFormatPr baseColWidth="10" defaultRowHeight="14.25"/>
  <cols>
    <col min="1" max="1" width="18.28515625" style="4" customWidth="1"/>
    <col min="2" max="12" width="11.85546875" style="4" customWidth="1"/>
    <col min="13" max="17" width="10.7109375" style="4" customWidth="1"/>
    <col min="18" max="18" width="11.42578125" style="4"/>
    <col min="19" max="19" width="10.7109375" style="4" customWidth="1"/>
    <col min="20" max="16384" width="11.42578125" style="4"/>
  </cols>
  <sheetData>
    <row r="1" spans="1:12" ht="18.95" customHeight="1">
      <c r="A1" s="2" t="s">
        <v>82</v>
      </c>
      <c r="B1" s="2"/>
      <c r="C1" s="3"/>
      <c r="D1" s="3"/>
      <c r="E1" s="3"/>
      <c r="F1" s="3"/>
      <c r="G1" s="3"/>
      <c r="H1" s="3"/>
      <c r="I1" s="3"/>
      <c r="J1" s="3"/>
      <c r="K1" s="41"/>
      <c r="L1" s="41"/>
    </row>
    <row r="2" spans="1:12" ht="18.95" customHeight="1">
      <c r="A2" s="42" t="s">
        <v>179</v>
      </c>
      <c r="B2" s="42"/>
      <c r="C2" s="3"/>
      <c r="D2" s="3"/>
      <c r="E2" s="3"/>
      <c r="F2" s="3"/>
      <c r="G2" s="3"/>
      <c r="H2" s="3"/>
      <c r="I2" s="3"/>
      <c r="J2" s="3"/>
      <c r="K2" s="41"/>
      <c r="L2" s="41"/>
    </row>
    <row r="3" spans="1:12" ht="15" customHeight="1" thickBot="1">
      <c r="A3" s="43"/>
      <c r="B3" s="43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30" customHeight="1" thickBot="1">
      <c r="A4" s="71" t="s">
        <v>47</v>
      </c>
      <c r="B4" s="72">
        <v>2014</v>
      </c>
      <c r="C4" s="72">
        <v>2015</v>
      </c>
      <c r="D4" s="72">
        <v>2016</v>
      </c>
      <c r="E4" s="72">
        <v>2017</v>
      </c>
      <c r="F4" s="72">
        <v>2018</v>
      </c>
      <c r="G4" s="72">
        <v>2019</v>
      </c>
      <c r="H4" s="72">
        <v>2020</v>
      </c>
      <c r="I4" s="72">
        <v>2021</v>
      </c>
      <c r="J4" s="72">
        <v>2022</v>
      </c>
      <c r="K4" s="72">
        <v>2023</v>
      </c>
      <c r="L4" s="72">
        <v>2024</v>
      </c>
    </row>
    <row r="5" spans="1:12" ht="15" customHeight="1">
      <c r="A5" s="156" t="s">
        <v>138</v>
      </c>
      <c r="B5" s="46">
        <v>13</v>
      </c>
      <c r="C5" s="46">
        <v>13</v>
      </c>
      <c r="D5" s="46">
        <v>13</v>
      </c>
      <c r="E5" s="46">
        <v>13</v>
      </c>
      <c r="F5" s="46">
        <v>13</v>
      </c>
      <c r="G5" s="46">
        <v>13</v>
      </c>
      <c r="H5" s="46">
        <v>15</v>
      </c>
      <c r="I5" s="46">
        <v>15</v>
      </c>
      <c r="J5" s="46">
        <v>15</v>
      </c>
      <c r="K5" s="46">
        <v>16</v>
      </c>
      <c r="L5" s="46">
        <v>22</v>
      </c>
    </row>
    <row r="6" spans="1:12" ht="30" customHeight="1">
      <c r="A6" s="47" t="s">
        <v>145</v>
      </c>
      <c r="B6" s="51">
        <v>134.6</v>
      </c>
      <c r="C6" s="73">
        <v>134.6</v>
      </c>
      <c r="D6" s="73">
        <v>134.6</v>
      </c>
      <c r="E6" s="73">
        <v>134.6</v>
      </c>
      <c r="F6" s="73">
        <v>150.19999999999999</v>
      </c>
      <c r="G6" s="74">
        <v>150.19999999999999</v>
      </c>
      <c r="H6" s="74">
        <v>150.19999999999999</v>
      </c>
      <c r="I6" s="75">
        <v>163.5</v>
      </c>
      <c r="J6" s="75">
        <v>163.5</v>
      </c>
      <c r="K6" s="75">
        <v>166.5</v>
      </c>
      <c r="L6" s="75">
        <v>263</v>
      </c>
    </row>
    <row r="7" spans="1:12" ht="15" customHeight="1">
      <c r="A7" s="157" t="s">
        <v>146</v>
      </c>
      <c r="B7" s="46">
        <v>63</v>
      </c>
      <c r="C7" s="46">
        <v>68</v>
      </c>
      <c r="D7" s="46">
        <v>71</v>
      </c>
      <c r="E7" s="46">
        <v>68</v>
      </c>
      <c r="F7" s="46">
        <v>71</v>
      </c>
      <c r="G7" s="46">
        <v>71</v>
      </c>
      <c r="H7" s="46">
        <v>71</v>
      </c>
      <c r="I7" s="46">
        <v>76</v>
      </c>
      <c r="J7" s="46">
        <v>86</v>
      </c>
      <c r="K7" s="46">
        <v>85</v>
      </c>
      <c r="L7" s="46">
        <v>84</v>
      </c>
    </row>
    <row r="8" spans="1:12" ht="30" customHeight="1">
      <c r="A8" s="51" t="s">
        <v>147</v>
      </c>
      <c r="B8" s="76">
        <v>3989</v>
      </c>
      <c r="C8" s="20">
        <v>4022</v>
      </c>
      <c r="D8" s="20">
        <v>4039</v>
      </c>
      <c r="E8" s="20">
        <v>4023</v>
      </c>
      <c r="F8" s="20">
        <v>4195</v>
      </c>
      <c r="G8" s="20">
        <v>4195</v>
      </c>
      <c r="H8" s="20">
        <v>4098</v>
      </c>
      <c r="I8" s="20">
        <v>4555</v>
      </c>
      <c r="J8" s="20">
        <v>4679</v>
      </c>
      <c r="K8" s="20">
        <v>4737</v>
      </c>
      <c r="L8" s="20">
        <v>4788</v>
      </c>
    </row>
    <row r="9" spans="1:12" ht="30" customHeight="1">
      <c r="A9" s="49" t="s">
        <v>148</v>
      </c>
      <c r="B9" s="77">
        <v>392110</v>
      </c>
      <c r="C9" s="18">
        <v>367401</v>
      </c>
      <c r="D9" s="18">
        <v>367092</v>
      </c>
      <c r="E9" s="18">
        <v>367812</v>
      </c>
      <c r="F9" s="18">
        <v>429961</v>
      </c>
      <c r="G9" s="18">
        <v>429961</v>
      </c>
      <c r="H9" s="18">
        <v>392512</v>
      </c>
      <c r="I9" s="18">
        <v>406969</v>
      </c>
      <c r="J9" s="18">
        <v>418595</v>
      </c>
      <c r="K9" s="18">
        <v>428028</v>
      </c>
      <c r="L9" s="18">
        <v>470920</v>
      </c>
    </row>
    <row r="10" spans="1:12" ht="30" customHeight="1" thickBot="1">
      <c r="A10" s="78" t="s">
        <v>144</v>
      </c>
      <c r="B10" s="79">
        <v>20076063</v>
      </c>
      <c r="C10" s="80">
        <v>21009433</v>
      </c>
      <c r="D10" s="80">
        <v>20993748</v>
      </c>
      <c r="E10" s="80">
        <v>20361260</v>
      </c>
      <c r="F10" s="80">
        <v>20135251</v>
      </c>
      <c r="G10" s="80">
        <v>20448946</v>
      </c>
      <c r="H10" s="79">
        <v>12018482</v>
      </c>
      <c r="I10" s="79">
        <v>12247612.418738268</v>
      </c>
      <c r="J10" s="79">
        <v>17356899</v>
      </c>
      <c r="K10" s="79">
        <v>20872951</v>
      </c>
      <c r="L10" s="79">
        <v>21613039.577723533</v>
      </c>
    </row>
    <row r="11" spans="1:12" ht="15" customHeight="1">
      <c r="A11" s="40" t="s">
        <v>180</v>
      </c>
      <c r="B11" s="40"/>
    </row>
    <row r="12" spans="1:12" ht="15" customHeight="1">
      <c r="A12" s="81" t="s">
        <v>183</v>
      </c>
      <c r="B12" s="81"/>
    </row>
    <row r="13" spans="1:12" ht="15" customHeight="1">
      <c r="A13" s="81" t="s">
        <v>175</v>
      </c>
      <c r="B13" s="81"/>
    </row>
    <row r="14" spans="1:12" ht="15" customHeight="1">
      <c r="A14" s="81" t="s">
        <v>62</v>
      </c>
      <c r="B14" s="81"/>
    </row>
    <row r="15" spans="1:12" ht="15" customHeight="1">
      <c r="A15" s="81" t="s">
        <v>63</v>
      </c>
      <c r="B15" s="81"/>
    </row>
    <row r="16" spans="1:12" ht="15" customHeight="1">
      <c r="A16" s="81" t="s">
        <v>64</v>
      </c>
      <c r="B16" s="81"/>
    </row>
    <row r="17" spans="1:2" ht="15" customHeight="1">
      <c r="A17" s="81"/>
      <c r="B17" s="81"/>
    </row>
    <row r="18" spans="1:2" ht="15" customHeight="1">
      <c r="A18" s="82"/>
      <c r="B18" s="82"/>
    </row>
    <row r="19" spans="1:2">
      <c r="A19" s="81"/>
      <c r="B19" s="81"/>
    </row>
  </sheetData>
  <phoneticPr fontId="0" type="noConversion"/>
  <printOptions horizontalCentered="1"/>
  <pageMargins left="0.55118110236220474" right="0.55118110236220474" top="0.78740157480314965" bottom="0.59055118110236227" header="0.39370078740157483" footer="0.39370078740157483"/>
  <pageSetup paperSize="9" orientation="landscape" r:id="rId1"/>
  <headerFooter scaleWithDoc="0">
    <oddHeader>&amp;L&amp;"Noto Sans,Standard"Statistisches Jahrbuch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12</vt:i4>
      </vt:variant>
    </vt:vector>
  </HeadingPairs>
  <TitlesOfParts>
    <vt:vector size="24" baseType="lpstr">
      <vt:lpstr>TAB601</vt:lpstr>
      <vt:lpstr>TAB601F</vt:lpstr>
      <vt:lpstr>Grafik601</vt:lpstr>
      <vt:lpstr>TAB602</vt:lpstr>
      <vt:lpstr>TAB603</vt:lpstr>
      <vt:lpstr>TAB604</vt:lpstr>
      <vt:lpstr>Grafik604</vt:lpstr>
      <vt:lpstr>TAB605</vt:lpstr>
      <vt:lpstr>TAB606</vt:lpstr>
      <vt:lpstr>Grafik606</vt:lpstr>
      <vt:lpstr>TAB607</vt:lpstr>
      <vt:lpstr>TAB608</vt:lpstr>
      <vt:lpstr>Grafik601!Druckbereich</vt:lpstr>
      <vt:lpstr>Grafik604!Druckbereich</vt:lpstr>
      <vt:lpstr>Grafik606!Druckbereich</vt:lpstr>
      <vt:lpstr>'TAB601'!Druckbereich</vt:lpstr>
      <vt:lpstr>TAB601F!Druckbereich</vt:lpstr>
      <vt:lpstr>'TAB602'!Druckbereich</vt:lpstr>
      <vt:lpstr>'TAB603'!Druckbereich</vt:lpstr>
      <vt:lpstr>'TAB604'!Druckbereich</vt:lpstr>
      <vt:lpstr>'TAB605'!Druckbereich</vt:lpstr>
      <vt:lpstr>'TAB606'!Druckbereich</vt:lpstr>
      <vt:lpstr>'TAB607'!Druckbereich</vt:lpstr>
      <vt:lpstr>'TAB608'!Druckbereich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Detzel, Patrik</dc:creator>
  <cp:lastModifiedBy>Fröhlich, Sabine</cp:lastModifiedBy>
  <cp:lastPrinted>2026-04-07T08:06:45Z</cp:lastPrinted>
  <dcterms:created xsi:type="dcterms:W3CDTF">1999-02-23T11:00:26Z</dcterms:created>
  <dcterms:modified xsi:type="dcterms:W3CDTF">2026-04-07T08:09:29Z</dcterms:modified>
</cp:coreProperties>
</file>